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rnela Calcagno\Desktop\"/>
    </mc:Choice>
  </mc:AlternateContent>
  <xr:revisionPtr revIDLastSave="0" documentId="13_ncr:1_{44E406F0-1CAE-44FE-B741-31030866322C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diccionario_datos" sheetId="60" r:id="rId1"/>
    <sheet name="Evolución 2019-2022" sheetId="24" state="hidden" r:id="rId2"/>
    <sheet name="Tasa de mortalidad 2022" sheetId="39" state="hidden" r:id="rId3"/>
    <sheet name="Acumulado Peni+Pol" sheetId="25" state="hidden" r:id="rId4"/>
    <sheet name="Mort Arg" sheetId="28" state="hidden" r:id="rId5"/>
  </sheets>
  <definedNames>
    <definedName name="_xlnm._FilterDatabase" localSheetId="1" hidden="1">'Evolución 2019-2022'!$A$2:$D$26</definedName>
    <definedName name="_xlcn.WorksheetConnection_Tabla5" hidden="1">Tabla5[]</definedName>
  </definedNames>
  <calcPr calcId="191029"/>
  <pivotCaches>
    <pivotCache cacheId="0" r:id="rId6"/>
  </pivotCaches>
  <extLst>
    <ext xmlns:x15="http://schemas.microsoft.com/office/spreadsheetml/2010/11/main" uri="{FCE2AD5D-F65C-4FA6-A056-5C36A1767C68}">
      <x15:dataModel>
        <x15:modelTables>
          <x15:modelTable id="Tabla5" name="Tabla5" connection="WorksheetConnection_Tabla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39" l="1"/>
  <c r="H2" i="39"/>
  <c r="H7" i="39"/>
  <c r="H3" i="39"/>
  <c r="H5" i="39"/>
  <c r="H6" i="39"/>
  <c r="H9" i="39"/>
  <c r="H13" i="39"/>
  <c r="H15" i="39"/>
  <c r="H17" i="39"/>
  <c r="H20" i="39"/>
  <c r="H24" i="39"/>
  <c r="H25" i="39"/>
  <c r="H27" i="39"/>
  <c r="H11" i="39"/>
  <c r="G2" i="39"/>
  <c r="G7" i="39"/>
  <c r="G3" i="39"/>
  <c r="G5" i="39"/>
  <c r="G6" i="39"/>
  <c r="G8" i="39"/>
  <c r="G9" i="39"/>
  <c r="G10" i="39"/>
  <c r="G13" i="39"/>
  <c r="G15" i="39"/>
  <c r="G16" i="39"/>
  <c r="G17" i="39"/>
  <c r="G19" i="39"/>
  <c r="G20" i="39"/>
  <c r="G23" i="39"/>
  <c r="G24" i="39"/>
  <c r="G25" i="39"/>
  <c r="G27" i="39"/>
  <c r="G11" i="39"/>
  <c r="D2" i="39"/>
  <c r="D3" i="39"/>
  <c r="D4" i="39"/>
  <c r="D5" i="39"/>
  <c r="D6" i="39"/>
  <c r="D8" i="39"/>
  <c r="D9" i="39"/>
  <c r="D10" i="39"/>
  <c r="D12" i="39"/>
  <c r="D13" i="39"/>
  <c r="D15" i="39"/>
  <c r="D16" i="39"/>
  <c r="D17" i="39"/>
  <c r="D19" i="39"/>
  <c r="D20" i="39"/>
  <c r="D21" i="39"/>
  <c r="D22" i="39"/>
  <c r="D23" i="39"/>
  <c r="D24" i="39"/>
  <c r="D25" i="39"/>
  <c r="D26" i="39"/>
  <c r="D27" i="39"/>
  <c r="D11" i="39"/>
  <c r="F37" i="25" l="1"/>
  <c r="I38" i="25"/>
  <c r="C5" i="28" l="1"/>
  <c r="E3" i="24" l="1"/>
  <c r="H65" i="25" l="1"/>
  <c r="G65" i="25"/>
  <c r="F65" i="25"/>
  <c r="I64" i="25"/>
  <c r="I63" i="25"/>
  <c r="I62" i="25"/>
  <c r="I61" i="25"/>
  <c r="I60" i="25"/>
  <c r="I59" i="25"/>
  <c r="I58" i="25"/>
  <c r="I57" i="25"/>
  <c r="I56" i="25"/>
  <c r="I55" i="25"/>
  <c r="I54" i="25"/>
  <c r="I53" i="25"/>
  <c r="I25" i="25"/>
  <c r="I26" i="25"/>
  <c r="I24" i="25"/>
  <c r="I27" i="25" l="1"/>
  <c r="I65" i="25"/>
  <c r="I28" i="25" l="1"/>
  <c r="C3" i="24"/>
  <c r="D3" i="24"/>
  <c r="B3" i="24"/>
  <c r="B39" i="24"/>
  <c r="E37" i="24"/>
  <c r="E39" i="24"/>
  <c r="E38" i="24"/>
  <c r="B38" i="24"/>
  <c r="B37" i="24"/>
  <c r="B36" i="24"/>
  <c r="I29" i="25" l="1"/>
  <c r="I30" i="25" l="1"/>
  <c r="I31" i="25" l="1"/>
  <c r="I32" i="25" l="1"/>
  <c r="I33" i="25" l="1"/>
  <c r="I34" i="25" l="1"/>
  <c r="I35" i="25" l="1"/>
  <c r="I37" i="2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312CBD-D094-4B22-9FB7-C972699053F1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DFC8F66-7322-4448-9AA2-750840C96D8A}" name="WorksheetConnection_Tabla5" type="102" refreshedVersion="8" minRefreshableVersion="5">
    <extLst>
      <ext xmlns:x15="http://schemas.microsoft.com/office/spreadsheetml/2010/11/main" uri="{DE250136-89BD-433C-8126-D09CA5730AF9}">
        <x15:connection id="Tabla5">
          <x15:rangePr sourceName="_xlcn.WorksheetConnection_Tabla5"/>
        </x15:connection>
      </ext>
    </extLst>
  </connection>
</connections>
</file>

<file path=xl/sharedStrings.xml><?xml version="1.0" encoding="utf-8"?>
<sst xmlns="http://schemas.openxmlformats.org/spreadsheetml/2006/main" count="232" uniqueCount="140">
  <si>
    <t>Jurisdicción</t>
  </si>
  <si>
    <t>Santa Fe</t>
  </si>
  <si>
    <t>San Luis</t>
  </si>
  <si>
    <t>San Juan</t>
  </si>
  <si>
    <t>Argentina</t>
  </si>
  <si>
    <t>La Rioja</t>
  </si>
  <si>
    <t>Santiago del Estero</t>
  </si>
  <si>
    <t>Tucumán</t>
  </si>
  <si>
    <t>Córdoba</t>
  </si>
  <si>
    <t>Salta</t>
  </si>
  <si>
    <t>Neuquén</t>
  </si>
  <si>
    <t>Mendoza</t>
  </si>
  <si>
    <t>Jujuy</t>
  </si>
  <si>
    <t>Chaco</t>
  </si>
  <si>
    <t>Corrientes</t>
  </si>
  <si>
    <t>Federal</t>
  </si>
  <si>
    <t>Chubut</t>
  </si>
  <si>
    <t>Formosa</t>
  </si>
  <si>
    <t>Santa Cruz</t>
  </si>
  <si>
    <t>La Pampa</t>
  </si>
  <si>
    <t>Julio</t>
  </si>
  <si>
    <t>Catamarca</t>
  </si>
  <si>
    <t>Entre Ríos</t>
  </si>
  <si>
    <t>Tierra del Fuego</t>
  </si>
  <si>
    <t>Misiones</t>
  </si>
  <si>
    <t>.</t>
  </si>
  <si>
    <t>Rio Negro</t>
  </si>
  <si>
    <t>Año 2019</t>
  </si>
  <si>
    <t>Año 2020</t>
  </si>
  <si>
    <t>Año 2021</t>
  </si>
  <si>
    <t>Santa Fe (r)</t>
  </si>
  <si>
    <t xml:space="preserve">Tucumán (r) </t>
  </si>
  <si>
    <t xml:space="preserve">Federal (r) </t>
  </si>
  <si>
    <t xml:space="preserve">Mendoza (r) </t>
  </si>
  <si>
    <t>Año</t>
  </si>
  <si>
    <t>Población</t>
  </si>
  <si>
    <t xml:space="preserve">Dif. </t>
  </si>
  <si>
    <t>(ii) No se incluyen La Pampa y CABA, ya que no cuentan con establecimientos bajo gestión penitenciaria.</t>
  </si>
  <si>
    <t>(iii) En el caso de las jurisdicciones señaladas con (r) las fuentes de la información son organismos de control y judiciales que elaboran registros de muertes de carácter sistemáticos. Para el resto de las jurisdicciones en las que no existen registros, se recupera el dato publicado por SNEEP o remitido por los servicios penitenciarios y/o mecanismos locales al CNPT, por lo que podría no corresponder con el universo de casos y deben ser considerados como datos provisorios.</t>
  </si>
  <si>
    <r>
      <t>Jurisdicción</t>
    </r>
    <r>
      <rPr>
        <b/>
        <vertAlign val="superscript"/>
        <sz val="11"/>
        <color rgb="FF000000"/>
        <rFont val="Calibri"/>
        <family val="2"/>
      </rPr>
      <t>(ii) (iii)</t>
    </r>
  </si>
  <si>
    <t>Buenos Aires Prov. (r)</t>
  </si>
  <si>
    <t>Año 2022</t>
  </si>
  <si>
    <t>Mes</t>
  </si>
  <si>
    <t>Uso de la fuerza policial</t>
  </si>
  <si>
    <t>Custodia policial</t>
  </si>
  <si>
    <t>Custodia penitenciaria</t>
  </si>
  <si>
    <t>Total País</t>
  </si>
  <si>
    <t>Total</t>
  </si>
  <si>
    <t>Agosto</t>
  </si>
  <si>
    <t>Septiembre</t>
  </si>
  <si>
    <t>Enero</t>
  </si>
  <si>
    <t>Febrero</t>
  </si>
  <si>
    <t>Marzo</t>
  </si>
  <si>
    <t>Abril</t>
  </si>
  <si>
    <t>Mayo</t>
  </si>
  <si>
    <t>Junio</t>
  </si>
  <si>
    <t>Octubre</t>
  </si>
  <si>
    <t>Noviembre</t>
  </si>
  <si>
    <t>Diciembre</t>
  </si>
  <si>
    <t>Frecuencia acumulada</t>
  </si>
  <si>
    <t>Frecuencia absoluta</t>
  </si>
  <si>
    <r>
      <t>Tabla N°X. Muertes bajo custodia penitenciaria, por jurisdicción y total país. 2019-2022.</t>
    </r>
    <r>
      <rPr>
        <b/>
        <i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Datos provisorios</t>
    </r>
    <r>
      <rPr>
        <b/>
        <vertAlign val="superscript"/>
        <sz val="10"/>
        <color rgb="FF000000"/>
        <rFont val="Calibri"/>
        <family val="2"/>
      </rPr>
      <t>(i)</t>
    </r>
  </si>
  <si>
    <t>(i) No se contabilizan muertes ocurridas en el marco de un arresto domiciliario, ya que no todas las jurisdicciones remitieron esta información.</t>
  </si>
  <si>
    <t xml:space="preserve">Nota: El signo "." refiere a dato no registrado (incluye casos en los que no se pudo identificar si el contenido es nulo o sin información). </t>
  </si>
  <si>
    <t>Fuente: Elaboración propia a partir de casos de fallecimientos de los que tomó conocimiento el CNPT a la fecha de este informe (julio 2023).</t>
  </si>
  <si>
    <t>%</t>
  </si>
  <si>
    <t>20 a 39</t>
  </si>
  <si>
    <t>Cant. Muertes**</t>
  </si>
  <si>
    <t>T. mortalidad***</t>
  </si>
  <si>
    <t>Buenos Aires</t>
  </si>
  <si>
    <t>Entre Rios</t>
  </si>
  <si>
    <t>Neuquen</t>
  </si>
  <si>
    <t>Tierra Del Fuego</t>
  </si>
  <si>
    <t>Pobl. SP</t>
  </si>
  <si>
    <t>Pobl. Policía</t>
  </si>
  <si>
    <t>Muertes Policía</t>
  </si>
  <si>
    <t>Muertes SP</t>
  </si>
  <si>
    <t>Ciudad De Buenos Aires</t>
  </si>
  <si>
    <t>Santiago Del Estero</t>
  </si>
  <si>
    <t>T. Mort. SP (cada mil PPL)</t>
  </si>
  <si>
    <t>T. Mort. Policía (cada mil PPL)</t>
  </si>
  <si>
    <t>SOLO PROV ALOJA PERM.</t>
  </si>
  <si>
    <t>///</t>
  </si>
  <si>
    <t>Nombre</t>
  </si>
  <si>
    <t>Tipo</t>
  </si>
  <si>
    <t>Descripción</t>
  </si>
  <si>
    <t>Numérico</t>
  </si>
  <si>
    <t>ultimo_lugar_alojamiento</t>
  </si>
  <si>
    <t>Texto</t>
  </si>
  <si>
    <t>Último establecimiento policial donde estaba alojada la persona fallecida o lugar específico de la intervención policial.</t>
  </si>
  <si>
    <t>No aplica</t>
  </si>
  <si>
    <t>nombres</t>
  </si>
  <si>
    <t>Nombre(s) completo(s) de la persona fallecida.</t>
  </si>
  <si>
    <t>apellidos</t>
  </si>
  <si>
    <t>Apellido(s) completo(s) de la persona fallecida.</t>
  </si>
  <si>
    <t>Fecha (dd/mm/aaaa)</t>
  </si>
  <si>
    <t>Texto (categórico)</t>
  </si>
  <si>
    <t>Mujer; Varón; Mujer trans; Varón trans; No binario.</t>
  </si>
  <si>
    <t>edad</t>
  </si>
  <si>
    <t>Edad en años cumplidos al momento del fallecimiento.</t>
  </si>
  <si>
    <t>jurisdiccion_judicial</t>
  </si>
  <si>
    <t>Federal; Nacional; CABA; Provincial.</t>
  </si>
  <si>
    <t>fecha_ingreso</t>
  </si>
  <si>
    <t>Fecha de ingreso al último lugar de alojamiento.</t>
  </si>
  <si>
    <t>fecha_fallecimiento</t>
  </si>
  <si>
    <t>Fecha en que ocurrió el fallecimiento.</t>
  </si>
  <si>
    <t>lugar_fallecimiento</t>
  </si>
  <si>
    <t>Clasificación general de la causa de muerte.</t>
  </si>
  <si>
    <t>Patología o evento que inició la cadena causal del fallecimiento.</t>
  </si>
  <si>
    <t>Enfermedades infecciosas o parasitarias; Enfermedades del sistema respiratorio; Enfermedades del sistema circulatorio; Neoplasias; COVID-19; Las demás enfermedades; Agresión; Suicidio; Siniestro; No determinada; Las demás causas externas.</t>
  </si>
  <si>
    <t>Enfermedad específica o mecanismo que produjo la muerte.</t>
  </si>
  <si>
    <t>investigacion_judicial</t>
  </si>
  <si>
    <t xml:space="preserve">Valores </t>
  </si>
  <si>
    <t>ID_caso</t>
  </si>
  <si>
    <t>Código de identificación único del fallecimiento dentro de la base de datos</t>
  </si>
  <si>
    <t>provincia</t>
  </si>
  <si>
    <t>rango_etario</t>
  </si>
  <si>
    <t>Edad agrupada  de la persona en años cumplidos al momento del fallecimiento.</t>
  </si>
  <si>
    <t>genero_informado</t>
  </si>
  <si>
    <t>Identidad sexo-genérica reportada por la autoridad a cargo de la persona</t>
  </si>
  <si>
    <t>jurisdiccion</t>
  </si>
  <si>
    <t>Jurisdicción de la autoridad judicial competente en la causa que deriva en la privación de libertad.</t>
  </si>
  <si>
    <t>ámbito</t>
  </si>
  <si>
    <t>dependencia_a_cargo</t>
  </si>
  <si>
    <t>Custodia policial; custodia penitenciaria; intervención FFSS</t>
  </si>
  <si>
    <t>Órgano estatal responsable de la administración y custodia del establecimiento o de la intervención en vía pública u otros espacios externos.</t>
  </si>
  <si>
    <t>Codificación INDEC.</t>
  </si>
  <si>
    <t>Lugar donde ocurrió el fallecimiento.</t>
  </si>
  <si>
    <t>Fuera de lugar de encierro; dentro de lugar de encierro</t>
  </si>
  <si>
    <t>tipo_muerte</t>
  </si>
  <si>
    <t>Enfermedad; Causa externa; Desconocida.</t>
  </si>
  <si>
    <t>causa_basica</t>
  </si>
  <si>
    <t>factor_muerte</t>
  </si>
  <si>
    <t>Si existe investigación judicial iniciada a raíz del fallecimiento.</t>
  </si>
  <si>
    <t>Sí; No; Sin datos.</t>
  </si>
  <si>
    <t>Nivel de gobierno del que depende la custodia o fuerza interviniente.</t>
  </si>
  <si>
    <t>División político-administrativa en la cual se produjo el deceso.</t>
  </si>
  <si>
    <t>Categoría institucional bajo la cual ocurrió el fallecimiento.</t>
  </si>
  <si>
    <t>Menos de 18 años; 18 a 20 años; 21 a 29 años; 30 a 39 años; 40 a 49 años; 50 a 59 años; 60 años o más; Sin Datos</t>
  </si>
  <si>
    <t>Según clasificación CIE-10 (ej.: Tuberculosis, Cáncer gástrico, VIH, Ahorcamiento, Arma de fuego, Electrocución, etc.).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</si>
</sst>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0.0%"/>
    <numFmt numFmtId="166" formatCode="#,##0.0"/>
  </numFmts>
  <fonts count="20" x14ac:knownFonts="1">
    <font>
      <sz val="11"/>
      <color theme="1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sz val="8"/>
      <color rgb="FF000000"/>
      <name val="Calibri"/>
      <family val="2"/>
    </font>
    <font>
      <b/>
      <sz val="11"/>
      <color rgb="FFFA7D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i/>
      <sz val="10"/>
      <name val="Calibri"/>
      <family val="2"/>
    </font>
    <font>
      <b/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4" fillId="3" borderId="4" applyNumberFormat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1" xfId="0" applyBorder="1"/>
    <xf numFmtId="164" fontId="0" fillId="0" borderId="0" xfId="0" applyNumberFormat="1"/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165" fontId="0" fillId="0" borderId="0" xfId="1" applyNumberFormat="1" applyFont="1" applyAlignment="1"/>
    <xf numFmtId="0" fontId="4" fillId="0" borderId="0" xfId="0" applyFont="1"/>
    <xf numFmtId="165" fontId="0" fillId="0" borderId="0" xfId="1" applyNumberFormat="1" applyFont="1"/>
    <xf numFmtId="0" fontId="2" fillId="0" borderId="1" xfId="0" applyFont="1" applyBorder="1" applyAlignment="1">
      <alignment vertical="center"/>
    </xf>
    <xf numFmtId="2" fontId="0" fillId="0" borderId="1" xfId="0" applyNumberFormat="1" applyBorder="1"/>
    <xf numFmtId="0" fontId="6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/>
    <xf numFmtId="3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right" vertical="center"/>
    </xf>
    <xf numFmtId="0" fontId="0" fillId="2" borderId="0" xfId="0" applyFill="1"/>
    <xf numFmtId="0" fontId="4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166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166" fontId="16" fillId="0" borderId="0" xfId="0" applyNumberFormat="1" applyFont="1" applyAlignment="1">
      <alignment horizontal="right" vertical="center"/>
    </xf>
    <xf numFmtId="0" fontId="7" fillId="0" borderId="0" xfId="0" applyFont="1"/>
    <xf numFmtId="166" fontId="15" fillId="0" borderId="0" xfId="0" applyNumberFormat="1" applyFont="1" applyAlignment="1">
      <alignment horizontal="right" vertical="center"/>
    </xf>
    <xf numFmtId="166" fontId="0" fillId="0" borderId="0" xfId="0" applyNumberFormat="1"/>
    <xf numFmtId="0" fontId="17" fillId="0" borderId="1" xfId="0" applyFont="1" applyBorder="1" applyAlignment="1">
      <alignment vertical="center"/>
    </xf>
    <xf numFmtId="166" fontId="2" fillId="0" borderId="0" xfId="0" applyNumberFormat="1" applyFont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right" vertical="center"/>
    </xf>
    <xf numFmtId="166" fontId="18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/>
    </xf>
    <xf numFmtId="0" fontId="19" fillId="0" borderId="0" xfId="0" applyFont="1"/>
    <xf numFmtId="166" fontId="18" fillId="0" borderId="0" xfId="0" applyNumberFormat="1" applyFont="1" applyAlignment="1">
      <alignment horizontal="right" vertical="center"/>
    </xf>
    <xf numFmtId="166" fontId="19" fillId="0" borderId="0" xfId="0" applyNumberFormat="1" applyFont="1"/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3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3" borderId="4" xfId="2" applyAlignment="1">
      <alignment horizontal="center"/>
    </xf>
  </cellXfs>
  <cellStyles count="3">
    <cellStyle name="Cálculo" xfId="2" builtinId="22"/>
    <cellStyle name="Normal" xfId="0" builtinId="0"/>
    <cellStyle name="Porcentaje" xfId="1" builtinId="5"/>
  </cellStyles>
  <dxfs count="63">
    <dxf>
      <fill>
        <patternFill patternType="solid">
          <fgColor rgb="FFF4C7C3"/>
          <bgColor rgb="FFF4C7C3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numFmt numFmtId="166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</dxf>
    <dxf>
      <numFmt numFmtId="0" formatCode="General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theme="4"/>
          <bgColor theme="4"/>
        </patternFill>
      </fill>
    </dxf>
  </dxfs>
  <tableStyles count="8" defaultTableStyle="TableStyleMedium2" defaultPivotStyle="PivotStyleLight16">
    <tableStyle name="Cotejo Mza-style" pivot="0" count="3" xr9:uid="{00000000-0011-0000-FFFF-FFFF00000000}">
      <tableStyleElement type="headerRow" dxfId="62"/>
      <tableStyleElement type="firstRowStripe" dxfId="61"/>
      <tableStyleElement type="secondRowStripe" dxfId="60"/>
    </tableStyle>
    <tableStyle name="Cotejo Mza-style 2" pivot="0" count="3" xr9:uid="{00000000-0011-0000-FFFF-FFFF01000000}">
      <tableStyleElement type="headerRow" dxfId="59"/>
      <tableStyleElement type="firstRowStripe" dxfId="58"/>
      <tableStyleElement type="secondRowStripe" dxfId="57"/>
    </tableStyle>
    <tableStyle name="Base-style" pivot="0" count="3" xr9:uid="{00000000-0011-0000-FFFF-FFFF02000000}">
      <tableStyleElement type="headerRow" dxfId="56"/>
      <tableStyleElement type="firstRowStripe" dxfId="55"/>
      <tableStyleElement type="secondRowStripe" dxfId="54"/>
    </tableStyle>
    <tableStyle name="Estilo de tabla 1" pivot="0" count="1" xr9:uid="{ABC789C1-5AF7-4601-9A66-B6066B70CCD5}">
      <tableStyleElement type="firstRowStripe" size="2"/>
    </tableStyle>
    <tableStyle name="Fuentes-style" pivot="0" count="3" xr9:uid="{00000000-0011-0000-FFFF-FFFF03000000}">
      <tableStyleElement type="headerRow" dxfId="53"/>
      <tableStyleElement type="firstRowStripe" dxfId="52"/>
      <tableStyleElement type="secondRowStripe" dxfId="51"/>
    </tableStyle>
    <tableStyle name="COVID-style" pivot="0" count="3" xr9:uid="{00000000-0011-0000-FFFF-FFFF04000000}">
      <tableStyleElement type="headerRow" dxfId="50"/>
      <tableStyleElement type="firstRowStripe" dxfId="49"/>
      <tableStyleElement type="secondRowStripe" dxfId="48"/>
    </tableStyle>
    <tableStyle name="Invisible" pivot="0" table="0" count="0" xr9:uid="{5EEAD2AF-2A3C-41EA-9DA8-D6F07BD6C46B}"/>
    <tableStyle name="Población-style" pivot="0" count="3" xr9:uid="{00000000-0011-0000-FFFF-FFFF05000000}">
      <tableStyleElement type="headerRow" dxfId="47"/>
      <tableStyleElement type="firstRowStripe" dxfId="46"/>
      <tableStyleElement type="secondRowStripe" dxfId="45"/>
    </tableStyle>
  </tableStyles>
  <colors>
    <mruColors>
      <color rgb="FF9451AF"/>
      <color rgb="FFDF4545"/>
      <color rgb="FFFE0000"/>
      <color rgb="FFFFE5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20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7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'Evolución 2019-2022'!$C$35</c:f>
              <c:strCache>
                <c:ptCount val="1"/>
                <c:pt idx="0">
                  <c:v>Cant. Muertes**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2019-2022'!$A$36:$A$39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'Evolución 2019-2022'!$C$36:$C$39</c:f>
              <c:numCache>
                <c:formatCode>General</c:formatCode>
                <c:ptCount val="4"/>
                <c:pt idx="0">
                  <c:v>322</c:v>
                </c:pt>
                <c:pt idx="1">
                  <c:v>386</c:v>
                </c:pt>
                <c:pt idx="2">
                  <c:v>375</c:v>
                </c:pt>
                <c:pt idx="3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59-4674-8229-1B876B136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08733016"/>
        <c:axId val="608730856"/>
      </c:barChart>
      <c:lineChart>
        <c:grouping val="stacked"/>
        <c:varyColors val="0"/>
        <c:ser>
          <c:idx val="1"/>
          <c:order val="0"/>
          <c:tx>
            <c:strRef>
              <c:f>'Evolución 2019-2022'!$B$35</c:f>
              <c:strCache>
                <c:ptCount val="1"/>
                <c:pt idx="0">
                  <c:v>T. mortalidad***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365123065910466E-2"/>
                  <c:y val="2.71286609942507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E0-4274-97CA-DDB8835DB262}"/>
                </c:ext>
              </c:extLst>
            </c:dLbl>
            <c:dLbl>
              <c:idx val="1"/>
              <c:layout>
                <c:manualLayout>
                  <c:x val="-5.1451370152157609E-2"/>
                  <c:y val="1.0979036795849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E0-4274-97CA-DDB8835DB262}"/>
                </c:ext>
              </c:extLst>
            </c:dLbl>
            <c:dLbl>
              <c:idx val="2"/>
              <c:layout>
                <c:manualLayout>
                  <c:x val="-5.1451370152157658E-2"/>
                  <c:y val="-9.686389945212210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E0-4274-97CA-DDB8835DB262}"/>
                </c:ext>
              </c:extLst>
            </c:dLbl>
            <c:dLbl>
              <c:idx val="3"/>
              <c:layout>
                <c:manualLayout>
                  <c:x val="-4.8537617238404641E-2"/>
                  <c:y val="-9.68638994521224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E0-4274-97CA-DDB8835DB262}"/>
                </c:ext>
              </c:extLst>
            </c:dLbl>
            <c:spPr>
              <a:solidFill>
                <a:schemeClr val="lt1"/>
              </a:solidFill>
              <a:ln w="19050" cap="flat" cmpd="sng" algn="ctr">
                <a:solidFill>
                  <a:schemeClr val="accent2">
                    <a:lumMod val="75000"/>
                  </a:schemeClr>
                </a:solidFill>
                <a:prstDash val="solid"/>
                <a:miter lim="800000"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flowChartConnector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2019-2022'!$A$36:$A$39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'Evolución 2019-2022'!$B$36:$B$39</c:f>
              <c:numCache>
                <c:formatCode>0.0</c:formatCode>
                <c:ptCount val="4"/>
                <c:pt idx="0">
                  <c:v>3.2188090406549579</c:v>
                </c:pt>
                <c:pt idx="1">
                  <c:v>4.0919306279947421</c:v>
                </c:pt>
                <c:pt idx="2">
                  <c:v>3.7271155107639093</c:v>
                </c:pt>
                <c:pt idx="3">
                  <c:v>3.4820995347686687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59-4674-8229-1B876B136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157384"/>
        <c:axId val="609158824"/>
      </c:lineChart>
      <c:catAx>
        <c:axId val="608733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08730856"/>
        <c:crosses val="autoZero"/>
        <c:auto val="1"/>
        <c:lblAlgn val="ctr"/>
        <c:lblOffset val="100"/>
        <c:noMultiLvlLbl val="0"/>
      </c:catAx>
      <c:valAx>
        <c:axId val="6087308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08733016"/>
        <c:crosses val="autoZero"/>
        <c:crossBetween val="between"/>
      </c:valAx>
      <c:valAx>
        <c:axId val="60915882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09157384"/>
        <c:crosses val="max"/>
        <c:crossBetween val="between"/>
      </c:valAx>
      <c:catAx>
        <c:axId val="609157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9158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'Acumulado Peni+Pol'!$F$23</c:f>
              <c:strCache>
                <c:ptCount val="1"/>
                <c:pt idx="0">
                  <c:v>Custodia penitenciaria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cat>
            <c:strRef>
              <c:f>'Acumulado Peni+Pol'!$E$24:$E$35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'Acumulado Peni+Pol'!$F$24:$F$35</c:f>
              <c:numCache>
                <c:formatCode>General</c:formatCode>
                <c:ptCount val="12"/>
                <c:pt idx="0">
                  <c:v>43</c:v>
                </c:pt>
                <c:pt idx="1">
                  <c:v>29</c:v>
                </c:pt>
                <c:pt idx="2">
                  <c:v>37</c:v>
                </c:pt>
                <c:pt idx="3">
                  <c:v>28</c:v>
                </c:pt>
                <c:pt idx="4">
                  <c:v>36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25</c:v>
                </c:pt>
                <c:pt idx="9">
                  <c:v>28</c:v>
                </c:pt>
                <c:pt idx="10">
                  <c:v>25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7-4F47-9230-8730A9DF4373}"/>
            </c:ext>
          </c:extLst>
        </c:ser>
        <c:ser>
          <c:idx val="1"/>
          <c:order val="1"/>
          <c:tx>
            <c:strRef>
              <c:f>'Acumulado Peni+Pol'!$G$23</c:f>
              <c:strCache>
                <c:ptCount val="1"/>
                <c:pt idx="0">
                  <c:v>Custodia policial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strRef>
              <c:f>'Acumulado Peni+Pol'!$E$24:$E$35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'Acumulado Peni+Pol'!$G$24:$G$35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10</c:v>
                </c:pt>
                <c:pt idx="4">
                  <c:v>4</c:v>
                </c:pt>
                <c:pt idx="5">
                  <c:v>9</c:v>
                </c:pt>
                <c:pt idx="6">
                  <c:v>8</c:v>
                </c:pt>
                <c:pt idx="7">
                  <c:v>3</c:v>
                </c:pt>
                <c:pt idx="8">
                  <c:v>7</c:v>
                </c:pt>
                <c:pt idx="9">
                  <c:v>7</c:v>
                </c:pt>
                <c:pt idx="10">
                  <c:v>3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97-4F47-9230-8730A9DF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0192015"/>
        <c:axId val="1440198735"/>
        <c:extLst>
          <c:ext xmlns:c15="http://schemas.microsoft.com/office/drawing/2012/chart" uri="{02D57815-91ED-43cb-92C2-25804820EDAC}"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'Acumulado Peni+Pol'!$H$23</c15:sqref>
                        </c15:formulaRef>
                      </c:ext>
                    </c:extLst>
                    <c:strCache>
                      <c:ptCount val="1"/>
                      <c:pt idx="0">
                        <c:v>Uso de la fuerza policial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'Acumulado Peni+Pol'!$E$24:$E$35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'Acumulado Peni+Pol'!$H$24:$H$35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F97-4F47-9230-8730A9DF4373}"/>
                  </c:ext>
                </c:extLst>
              </c15:ser>
            </c15:filteredAreaSeries>
          </c:ext>
        </c:extLst>
      </c:areaChart>
      <c:lineChart>
        <c:grouping val="stacked"/>
        <c:varyColors val="0"/>
        <c:ser>
          <c:idx val="3"/>
          <c:order val="3"/>
          <c:tx>
            <c:strRef>
              <c:f>'Acumulado Peni+Pol'!$I$23</c:f>
              <c:strCache>
                <c:ptCount val="1"/>
                <c:pt idx="0">
                  <c:v>Total País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'Acumulado Peni+Pol'!$E$24:$E$35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'Acumulado Peni+Pol'!$I$24:$I$35</c:f>
              <c:numCache>
                <c:formatCode>General</c:formatCode>
                <c:ptCount val="12"/>
                <c:pt idx="0">
                  <c:v>51</c:v>
                </c:pt>
                <c:pt idx="1">
                  <c:v>32</c:v>
                </c:pt>
                <c:pt idx="2">
                  <c:v>47</c:v>
                </c:pt>
                <c:pt idx="3">
                  <c:v>28</c:v>
                </c:pt>
                <c:pt idx="4">
                  <c:v>40</c:v>
                </c:pt>
                <c:pt idx="5">
                  <c:v>38</c:v>
                </c:pt>
                <c:pt idx="6">
                  <c:v>37</c:v>
                </c:pt>
                <c:pt idx="7">
                  <c:v>32</c:v>
                </c:pt>
                <c:pt idx="8">
                  <c:v>32</c:v>
                </c:pt>
                <c:pt idx="9">
                  <c:v>35</c:v>
                </c:pt>
                <c:pt idx="10">
                  <c:v>28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97-4F47-9230-8730A9DF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192015"/>
        <c:axId val="1440198735"/>
      </c:lineChart>
      <c:catAx>
        <c:axId val="1440192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40198735"/>
        <c:crosses val="autoZero"/>
        <c:auto val="1"/>
        <c:lblAlgn val="ctr"/>
        <c:lblOffset val="100"/>
        <c:noMultiLvlLbl val="0"/>
      </c:catAx>
      <c:valAx>
        <c:axId val="1440198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4019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222885</xdr:colOff>
      <xdr:row>41</xdr:row>
      <xdr:rowOff>95250</xdr:rowOff>
    </xdr:from>
    <xdr:to>
      <xdr:col>5</xdr:col>
      <xdr:colOff>171450</xdr:colOff>
      <xdr:row>57</xdr:row>
      <xdr:rowOff>120015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EDD4E4-3ECE-60A0-0479-E3A0CBB83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</xdr:colOff>
      <xdr:row>0</xdr:row>
      <xdr:rowOff>76200</xdr:rowOff>
    </xdr:from>
    <xdr:to>
      <xdr:col>9</xdr:col>
      <xdr:colOff>270510</xdr:colOff>
      <xdr:row>18</xdr:row>
      <xdr:rowOff>31431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0354D5-C636-F135-7ECF-38B7A1FBB1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nela Calcagno" refreshedDate="46226.655595370372" createdVersion="7" refreshedVersion="8" minRefreshableVersion="3" recordCount="389" xr:uid="{32714C18-6047-4498-9C7E-B8CFC74EC2E9}">
  <cacheSource type="worksheet">
    <worksheetSource name="Table_3"/>
  </cacheSource>
  <cacheFields count="22">
    <cacheField name="id_caso" numFmtId="0">
      <sharedItems containsSemiMixedTypes="0" containsString="0" containsNumber="1" containsInteger="1" minValue="1160" maxValue="2905"/>
    </cacheField>
    <cacheField name="nombres" numFmtId="0">
      <sharedItems/>
    </cacheField>
    <cacheField name="apellidos" numFmtId="0">
      <sharedItems/>
    </cacheField>
    <cacheField name="edad" numFmtId="1">
      <sharedItems containsString="0" containsBlank="1" containsNumber="1" containsInteger="1" minValue="7" maxValue="80"/>
    </cacheField>
    <cacheField name="rango_etario" numFmtId="0">
      <sharedItems/>
    </cacheField>
    <cacheField name="género_informado" numFmtId="0">
      <sharedItems/>
    </cacheField>
    <cacheField name="jurisdicción_judicial" numFmtId="0">
      <sharedItems/>
    </cacheField>
    <cacheField name="jurisdicción" numFmtId="0">
      <sharedItems/>
    </cacheField>
    <cacheField name="provincia" numFmtId="0">
      <sharedItems/>
    </cacheField>
    <cacheField name="ámbito" numFmtId="0">
      <sharedItems/>
    </cacheField>
    <cacheField name="dependencia_a_cargo" numFmtId="0">
      <sharedItems/>
    </cacheField>
    <cacheField name="lugar_de_alojamiento" numFmtId="14">
      <sharedItems/>
    </cacheField>
    <cacheField name="fecha_de_ingreso" numFmtId="14">
      <sharedItems containsDate="1" containsBlank="1" containsMixedTypes="1" minDate="2021-07-15T00:00:00" maxDate="2024-11-23T00:00:00"/>
    </cacheField>
    <cacheField name="fecha_del_hecho" numFmtId="14">
      <sharedItems containsSemiMixedTypes="0" containsNonDate="0" containsDate="1" containsString="0" minDate="2022-01-07T00:00:00" maxDate="2024-12-30T00:00:00" count="295">
        <d v="2022-01-07T00:00:00"/>
        <d v="2022-01-22T00:00:00"/>
        <d v="2022-01-26T00:00:00"/>
        <d v="2022-01-27T00:00:00"/>
        <d v="2022-01-30T00:00:00"/>
        <d v="2022-02-09T00:00:00"/>
        <d v="2022-02-16T00:00:00"/>
        <d v="2022-02-17T00:00:00"/>
        <d v="2022-02-22T00:00:00"/>
        <d v="2022-03-02T00:00:00"/>
        <d v="2022-03-04T00:00:00"/>
        <d v="2022-03-06T00:00:00"/>
        <d v="2022-03-07T00:00:00"/>
        <d v="2022-03-28T00:00:00"/>
        <d v="2022-03-11T00:00:00"/>
        <d v="2022-03-15T00:00:00"/>
        <d v="2022-03-22T00:00:00"/>
        <d v="2022-03-30T00:00:00"/>
        <d v="2022-04-05T00:00:00"/>
        <d v="2022-04-06T00:00:00"/>
        <d v="2022-04-10T00:00:00"/>
        <d v="2022-04-12T00:00:00"/>
        <d v="2022-05-02T00:00:00"/>
        <d v="2022-05-12T00:00:00"/>
        <d v="2022-05-19T00:00:00"/>
        <d v="2022-05-20T00:00:00"/>
        <d v="2022-05-21T00:00:00"/>
        <d v="2022-05-23T00:00:00"/>
        <d v="2022-05-29T00:00:00"/>
        <d v="2022-06-12T00:00:00"/>
        <d v="2022-06-13T00:00:00"/>
        <d v="2022-06-26T00:00:00"/>
        <d v="2022-06-29T00:00:00"/>
        <d v="2022-07-03T00:00:00"/>
        <d v="2022-07-08T00:00:00"/>
        <d v="2022-07-09T00:00:00"/>
        <d v="2022-07-12T00:00:00"/>
        <d v="2022-07-13T00:00:00"/>
        <d v="2022-07-16T00:00:00"/>
        <d v="2022-07-24T00:00:00"/>
        <d v="2022-07-31T00:00:00"/>
        <d v="2022-08-03T00:00:00"/>
        <d v="2022-08-05T00:00:00"/>
        <d v="2022-08-10T00:00:00"/>
        <d v="2022-08-17T00:00:00"/>
        <d v="2022-08-23T00:00:00"/>
        <d v="2022-08-28T00:00:00"/>
        <d v="2022-09-06T00:00:00"/>
        <d v="2022-09-08T00:00:00"/>
        <d v="2022-09-10T00:00:00"/>
        <d v="2022-09-14T00:00:00"/>
        <d v="2022-09-20T00:00:00"/>
        <d v="2022-09-21T00:00:00"/>
        <d v="2022-10-06T00:00:00"/>
        <d v="2022-10-15T00:00:00"/>
        <d v="2022-10-30T00:00:00"/>
        <d v="2022-03-01T00:00:00"/>
        <d v="2022-10-31T00:00:00"/>
        <d v="2022-03-09T00:00:00"/>
        <d v="2022-03-12T00:00:00"/>
        <d v="2022-03-13T00:00:00"/>
        <d v="2022-11-07T00:00:00"/>
        <d v="2022-11-08T00:00:00"/>
        <d v="2022-11-16T00:00:00"/>
        <d v="2022-11-18T00:00:00"/>
        <d v="2022-11-27T00:00:00"/>
        <d v="2022-11-30T00:00:00"/>
        <d v="2022-05-13T00:00:00"/>
        <d v="2022-12-08T00:00:00"/>
        <d v="2022-12-11T00:00:00"/>
        <d v="2022-12-12T00:00:00"/>
        <d v="2022-12-24T00:00:00"/>
        <d v="2022-12-25T00:00:00"/>
        <d v="2022-12-31T00:00:00"/>
        <d v="2023-01-04T00:00:00"/>
        <d v="2023-01-10T00:00:00"/>
        <d v="2023-01-12T00:00:00"/>
        <d v="2023-01-16T00:00:00"/>
        <d v="2023-01-20T00:00:00"/>
        <d v="2023-01-26T00:00:00"/>
        <d v="2023-01-29T00:00:00"/>
        <d v="2023-02-15T00:00:00"/>
        <d v="2023-02-19T00:00:00"/>
        <d v="2023-02-20T00:00:00"/>
        <d v="2023-02-23T00:00:00"/>
        <d v="2023-02-25T00:00:00"/>
        <d v="2023-03-03T00:00:00"/>
        <d v="2023-03-05T00:00:00"/>
        <d v="2022-10-12T00:00:00"/>
        <d v="2023-03-06T00:00:00"/>
        <d v="2023-03-07T00:00:00"/>
        <d v="2023-03-08T00:00:00"/>
        <d v="2023-03-09T00:00:00"/>
        <d v="2023-03-11T00:00:00"/>
        <d v="2023-03-12T00:00:00"/>
        <d v="2023-03-18T00:00:00"/>
        <d v="2023-03-22T00:00:00"/>
        <d v="2023-04-02T00:00:00"/>
        <d v="2023-01-11T00:00:00"/>
        <d v="2023-04-16T00:00:00"/>
        <d v="2023-04-19T00:00:00"/>
        <d v="2023-04-20T00:00:00"/>
        <d v="2023-04-29T00:00:00"/>
        <d v="2023-04-30T00:00:00"/>
        <d v="2023-05-04T00:00:00"/>
        <d v="2023-05-06T00:00:00"/>
        <d v="2023-03-14T00:00:00"/>
        <d v="2023-05-07T00:00:00"/>
        <d v="2023-05-14T00:00:00"/>
        <d v="2023-03-30T00:00:00"/>
        <d v="2023-05-15T00:00:00"/>
        <d v="2023-04-14T00:00:00"/>
        <d v="2023-05-21T00:00:00"/>
        <d v="2023-04-21T00:00:00"/>
        <d v="2023-05-31T00:00:00"/>
        <d v="2023-06-02T00:00:00"/>
        <d v="2023-06-18T00:00:00"/>
        <d v="2023-06-23T00:00:00"/>
        <d v="2023-06-26T00:00:00"/>
        <d v="2023-06-27T00:00:00"/>
        <d v="2023-06-20T00:00:00"/>
        <d v="2023-06-29T00:00:00"/>
        <d v="2023-06-30T00:00:00"/>
        <d v="2023-07-01T00:00:00"/>
        <d v="2023-07-09T00:00:00"/>
        <d v="2023-07-14T00:00:00"/>
        <d v="2023-07-22T00:00:00"/>
        <d v="2023-07-25T00:00:00"/>
        <d v="2023-07-27T00:00:00"/>
        <d v="2023-07-31T00:00:00"/>
        <d v="2023-08-03T00:00:00"/>
        <d v="2023-08-05T00:00:00"/>
        <d v="2023-08-06T00:00:00"/>
        <d v="2023-08-08T00:00:00"/>
        <d v="2023-08-20T00:00:00"/>
        <d v="2023-08-11T00:00:00"/>
        <d v="2023-08-17T00:00:00"/>
        <d v="2023-08-22T00:00:00"/>
        <d v="2023-08-26T00:00:00"/>
        <d v="2023-08-29T00:00:00"/>
        <d v="2023-09-02T00:00:00"/>
        <d v="2023-09-03T00:00:00"/>
        <d v="2023-09-09T00:00:00"/>
        <d v="2023-09-12T00:00:00"/>
        <d v="2023-09-22T00:00:00"/>
        <d v="2023-10-16T00:00:00"/>
        <d v="2023-10-18T00:00:00"/>
        <d v="2023-10-24T00:00:00"/>
        <d v="2023-09-28T00:00:00"/>
        <d v="2023-09-29T00:00:00"/>
        <d v="2023-10-26T00:00:00"/>
        <d v="2023-11-04T00:00:00"/>
        <d v="2023-10-11T00:00:00"/>
        <d v="2023-10-25T00:00:00"/>
        <d v="2023-12-14T00:00:00"/>
        <d v="2023-11-03T00:00:00"/>
        <d v="2023-11-07T00:00:00"/>
        <d v="2023-12-17T00:00:00"/>
        <d v="2023-11-14T00:00:00"/>
        <d v="2023-11-17T00:00:00"/>
        <d v="2023-11-22T00:00:00"/>
        <d v="2023-11-23T00:00:00"/>
        <d v="2023-11-27T00:00:00"/>
        <d v="2023-11-28T00:00:00"/>
        <d v="2023-12-02T00:00:00"/>
        <d v="2023-12-05T00:00:00"/>
        <d v="2023-12-08T00:00:00"/>
        <d v="2023-12-09T00:00:00"/>
        <d v="2023-12-11T00:00:00"/>
        <d v="2023-12-15T00:00:00"/>
        <d v="2023-12-16T00:00:00"/>
        <d v="2023-12-19T00:00:00"/>
        <d v="2023-12-26T00:00:00"/>
        <d v="2023-12-29T00:00:00"/>
        <d v="2024-01-04T00:00:00"/>
        <d v="2024-03-29T00:00:00"/>
        <d v="2024-01-13T00:00:00"/>
        <d v="2024-01-14T00:00:00"/>
        <d v="2024-01-17T00:00:00"/>
        <d v="2024-01-24T00:00:00"/>
        <d v="2024-01-25T00:00:00"/>
        <d v="2024-01-31T00:00:00"/>
        <d v="2024-02-01T00:00:00"/>
        <d v="2024-02-06T00:00:00"/>
        <d v="2024-02-08T00:00:00"/>
        <d v="2024-02-09T00:00:00"/>
        <d v="2024-02-11T00:00:00"/>
        <d v="2024-06-08T00:00:00"/>
        <d v="2024-02-13T00:00:00"/>
        <d v="2024-06-21T00:00:00"/>
        <d v="2024-02-15T00:00:00"/>
        <d v="2024-02-16T00:00:00"/>
        <d v="2024-02-18T00:00:00"/>
        <d v="2024-02-19T00:00:00"/>
        <d v="2024-02-20T00:00:00"/>
        <d v="2024-02-21T00:00:00"/>
        <d v="2024-02-24T00:00:00"/>
        <d v="2024-02-27T00:00:00"/>
        <d v="2024-02-28T00:00:00"/>
        <d v="2024-03-02T00:00:00"/>
        <d v="2024-03-06T00:00:00"/>
        <d v="2024-03-09T00:00:00"/>
        <d v="2024-03-10T00:00:00"/>
        <d v="2024-03-12T00:00:00"/>
        <d v="2024-03-14T00:00:00"/>
        <d v="2024-03-15T00:00:00"/>
        <d v="2024-03-16T00:00:00"/>
        <d v="2024-03-17T00:00:00"/>
        <d v="2024-10-17T00:00:00"/>
        <d v="2024-03-26T00:00:00"/>
        <d v="2024-03-27T00:00:00"/>
        <d v="2024-03-31T00:00:00"/>
        <d v="2024-04-05T00:00:00"/>
        <d v="2024-04-08T00:00:00"/>
        <d v="2024-04-11T00:00:00"/>
        <d v="2024-04-17T00:00:00"/>
        <d v="2024-04-18T00:00:00"/>
        <d v="2024-04-20T00:00:00"/>
        <d v="2024-04-22T00:00:00"/>
        <d v="2024-12-27T00:00:00"/>
        <d v="2022-02-26T00:00:00"/>
        <d v="2024-04-28T00:00:00"/>
        <d v="2024-04-29T00:00:00"/>
        <d v="2024-05-01T00:00:00"/>
        <d v="2023-05-26T00:00:00"/>
        <d v="2023-06-11T00:00:00"/>
        <d v="2024-05-03T00:00:00"/>
        <d v="2024-05-09T00:00:00"/>
        <d v="2024-05-10T00:00:00"/>
        <d v="2024-05-16T00:00:00"/>
        <d v="2024-05-18T00:00:00"/>
        <d v="2024-05-21T00:00:00"/>
        <d v="2024-09-18T00:00:00"/>
        <d v="2024-05-30T00:00:00"/>
        <d v="2024-12-14T00:00:00"/>
        <d v="2024-06-02T00:00:00"/>
        <d v="2024-06-04T00:00:00"/>
        <d v="2024-02-02T00:00:00"/>
        <d v="2024-02-12T00:00:00"/>
        <d v="2022-09-09T00:00:00"/>
        <d v="2024-06-12T00:00:00"/>
        <d v="2024-02-29T00:00:00"/>
        <d v="2024-06-14T00:00:00"/>
        <d v="2024-09-03T00:00:00"/>
        <d v="2024-11-13T00:00:00"/>
        <d v="2024-06-18T00:00:00"/>
        <d v="2024-06-24T00:00:00"/>
        <d v="2024-06-27T00:00:00"/>
        <d v="2024-06-29T00:00:00"/>
        <d v="2024-07-01T00:00:00"/>
        <d v="2024-07-10T00:00:00"/>
        <d v="2024-07-13T00:00:00"/>
        <d v="2024-09-27T00:00:00"/>
        <d v="2024-07-14T00:00:00"/>
        <d v="2024-07-17T00:00:00"/>
        <d v="2024-07-18T00:00:00"/>
        <d v="2024-07-23T00:00:00"/>
        <d v="2024-07-27T00:00:00"/>
        <d v="2024-04-07T00:00:00"/>
        <d v="2024-07-29T00:00:00"/>
        <d v="2024-07-30T00:00:00"/>
        <d v="2024-08-08T00:00:00"/>
        <d v="2024-08-09T00:00:00"/>
        <d v="2024-08-11T00:00:00"/>
        <d v="2024-08-16T00:00:00"/>
        <d v="2024-08-20T00:00:00"/>
        <d v="2024-08-22T00:00:00"/>
        <d v="2024-08-24T00:00:00"/>
        <d v="2024-08-27T00:00:00"/>
        <d v="2024-08-29T00:00:00"/>
        <d v="2024-09-05T00:00:00"/>
        <d v="2024-09-06T00:00:00"/>
        <d v="2024-09-08T00:00:00"/>
        <d v="2024-09-14T00:00:00"/>
        <d v="2024-09-19T00:00:00"/>
        <d v="2024-09-20T00:00:00"/>
        <d v="2024-09-21T00:00:00"/>
        <d v="2024-09-22T00:00:00"/>
        <d v="2024-09-30T00:00:00"/>
        <d v="2024-10-02T00:00:00"/>
        <d v="2024-10-04T00:00:00"/>
        <d v="2024-10-09T00:00:00"/>
        <d v="2024-10-15T00:00:00"/>
        <d v="2024-10-20T00:00:00"/>
        <d v="2024-11-16T00:00:00"/>
        <d v="2024-11-17T00:00:00"/>
        <d v="2024-11-20T00:00:00"/>
        <d v="2024-11-21T00:00:00"/>
        <d v="2024-11-25T00:00:00"/>
        <d v="2024-12-07T00:00:00"/>
        <d v="2024-12-10T00:00:00"/>
        <d v="2024-12-18T00:00:00"/>
        <d v="2024-12-23T00:00:00"/>
        <d v="2024-12-25T00:00:00"/>
        <d v="2024-12-29T00:00:00"/>
      </sharedItems>
      <fieldGroup par="21"/>
    </cacheField>
    <cacheField name="lugar_fallecimiento" numFmtId="0">
      <sharedItems/>
    </cacheField>
    <cacheField name="tipo_muerte" numFmtId="0">
      <sharedItems count="2">
        <s v="Causas externas"/>
        <s v="Desconocida"/>
      </sharedItems>
    </cacheField>
    <cacheField name="causa_básica" numFmtId="0">
      <sharedItems/>
    </cacheField>
    <cacheField name="factor_muerte" numFmtId="0">
      <sharedItems/>
    </cacheField>
    <cacheField name="investigación_judicial" numFmtId="0">
      <sharedItems/>
    </cacheField>
    <cacheField name="Meses (fecha_del_hecho)" numFmtId="0" databaseField="0">
      <fieldGroup base="13">
        <rangePr groupBy="months" startDate="2022-01-07T00:00:00" endDate="2024-12-30T00:00:00"/>
        <groupItems count="14">
          <s v="&lt;7/1/2022"/>
          <s v="ene"/>
          <s v="feb"/>
          <s v="mar"/>
          <s v="abr"/>
          <s v="may"/>
          <s v="jun"/>
          <s v="jul"/>
          <s v="ago"/>
          <s v="sept"/>
          <s v="oct"/>
          <s v="nov"/>
          <s v="dic"/>
          <s v="&gt;30/12/2024"/>
        </groupItems>
      </fieldGroup>
    </cacheField>
    <cacheField name="Trimestres (fecha_del_hecho)" numFmtId="0" databaseField="0">
      <fieldGroup base="13">
        <rangePr groupBy="quarters" startDate="2022-01-07T00:00:00" endDate="2024-12-30T00:00:00"/>
        <groupItems count="6">
          <s v="&lt;7/1/2022"/>
          <s v="Trim.1"/>
          <s v="Trim.2"/>
          <s v="Trim.3"/>
          <s v="Trim.4"/>
          <s v="&gt;30/12/2024"/>
        </groupItems>
      </fieldGroup>
    </cacheField>
    <cacheField name="Años (fecha_del_hecho)" numFmtId="0" databaseField="0">
      <fieldGroup base="13">
        <rangePr groupBy="years" startDate="2022-01-07T00:00:00" endDate="2024-12-30T00:00:00"/>
        <groupItems count="5">
          <s v="&lt;7/1/2022"/>
          <s v="2022"/>
          <s v="2023"/>
          <s v="2024"/>
          <s v="&gt;30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9">
  <r>
    <n v="1160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0"/>
    <s v="Fuera de lugar de encierro"/>
    <x v="0"/>
    <s v="Agresiones"/>
    <s v="Arma de fuego"/>
    <s v="Sin datos"/>
  </r>
  <r>
    <n v="1161"/>
    <s v="Sin Datos"/>
    <s v="Sin Datos"/>
    <n v="21"/>
    <s v="21 a 29 años"/>
    <s v="Varón"/>
    <s v="Sin datos"/>
    <s v="Federal"/>
    <s v="Buenos Aires"/>
    <s v="Intervención FFSS"/>
    <s v="Policía Federal Argentina"/>
    <s v="No corresponde"/>
    <m/>
    <x v="0"/>
    <s v="Fuera de lugar de encierro"/>
    <x v="0"/>
    <s v="Agresiones"/>
    <s v="Arma de fuego"/>
    <s v="Sin datos"/>
  </r>
  <r>
    <n v="1194"/>
    <s v="Sin Datos"/>
    <s v="Sin Datos"/>
    <m/>
    <s v="Sin datos"/>
    <s v="Varón"/>
    <s v="Sin datos"/>
    <s v="Federal"/>
    <s v="Buenos Aires"/>
    <s v="Intervención FFSS"/>
    <s v="Prefectura Naval Argentina"/>
    <s v="No corresponde"/>
    <m/>
    <x v="1"/>
    <s v="Fuera de lugar de encierro"/>
    <x v="0"/>
    <s v="Agresiones"/>
    <s v="Arma de fuego"/>
    <s v="Sin datos"/>
  </r>
  <r>
    <n v="1203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"/>
    <s v="Fuera de lugar de encierro"/>
    <x v="0"/>
    <s v="Agresiones"/>
    <s v="Arma de fuego"/>
    <s v="Sin datos"/>
  </r>
  <r>
    <n v="1205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3"/>
    <s v="Fuera de lugar de encierro"/>
    <x v="0"/>
    <s v="Agresiones"/>
    <s v="Arma de fuego"/>
    <s v="Sin datos"/>
  </r>
  <r>
    <n v="1210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4"/>
    <s v="Fuera de lugar de encierro"/>
    <x v="0"/>
    <s v="Agresiones"/>
    <s v="Arma de fuego"/>
    <s v="Sin datos"/>
  </r>
  <r>
    <n v="1224"/>
    <s v="Daniel"/>
    <s v="Juarez"/>
    <n v="39"/>
    <s v="30 a 39 años"/>
    <s v="Varón"/>
    <s v="Sin datos"/>
    <s v="Provincial"/>
    <s v="Salta"/>
    <s v="Intervención FFSS"/>
    <s v="Policía de la Provincia de Salta"/>
    <s v="No corresponde"/>
    <m/>
    <x v="5"/>
    <s v="Fuera de lugar de encierro"/>
    <x v="0"/>
    <s v="Agresiones"/>
    <s v="Arma de fuego"/>
    <s v="Si"/>
  </r>
  <r>
    <n v="1233"/>
    <s v="Sin Datos"/>
    <s v="Sin Datos"/>
    <n v="40"/>
    <s v="40 a 49 años"/>
    <s v="Varón"/>
    <s v="Sin datos"/>
    <s v="Provincial"/>
    <s v="Buenos Aires"/>
    <s v="Intervención FFSS"/>
    <s v="Policía de la Provincia de Buenos Aires"/>
    <s v="No corresponde"/>
    <s v="No corresponde"/>
    <x v="6"/>
    <s v="Fuera de lugar de encierro"/>
    <x v="0"/>
    <s v="Agresiones"/>
    <s v="Sin datos"/>
    <s v="Sin datos"/>
  </r>
  <r>
    <n v="1236"/>
    <s v="Victor"/>
    <s v="Calderón"/>
    <m/>
    <s v="Sin datos"/>
    <s v="Varón"/>
    <s v="Sin datos"/>
    <s v="Provincial"/>
    <s v="Córdoba"/>
    <s v="Intervención FFSS"/>
    <s v="Policía de la Provincia de Córdoba"/>
    <s v="No corresponde"/>
    <s v="No corresponde"/>
    <x v="7"/>
    <s v="Fuera de lugar de encierro"/>
    <x v="0"/>
    <s v="Agresiones"/>
    <s v="Arma de fuego"/>
    <s v="Si"/>
  </r>
  <r>
    <n v="1246"/>
    <s v="Sin Datos"/>
    <s v="Sin Datos"/>
    <n v="41"/>
    <s v="40 a 49 años"/>
    <s v="Varón"/>
    <s v="Sin datos"/>
    <s v="Provincial"/>
    <s v="Buenos Aires"/>
    <s v="Intervención FFSS"/>
    <s v="Policía de la Provincia de Buenos Aires"/>
    <s v="No corresponde"/>
    <s v="No corresponde"/>
    <x v="8"/>
    <s v="Fuera de lugar de encierro"/>
    <x v="0"/>
    <s v="Agresiones"/>
    <s v="Arma de fuego"/>
    <s v="Sin datos"/>
  </r>
  <r>
    <n v="1258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9"/>
    <s v="Fuera de lugar de encierro"/>
    <x v="0"/>
    <s v="Agresiones"/>
    <s v="Arma de fuego"/>
    <s v="Sin datos"/>
  </r>
  <r>
    <n v="1262"/>
    <s v="Sin Datos"/>
    <s v="Sin Datos"/>
    <n v="41"/>
    <s v="40 a 49 años"/>
    <s v="Varón"/>
    <s v="Sin datos"/>
    <s v="CABA"/>
    <s v="Buenos Aires"/>
    <s v="Intervención FFSS"/>
    <s v="Policía de la Ciudad de Buenos Aires"/>
    <s v="No corresponde"/>
    <s v="No corresponde"/>
    <x v="10"/>
    <s v="Fuera de lugar de encierro"/>
    <x v="0"/>
    <s v="Agresiones"/>
    <s v="Arma de fuego"/>
    <s v="Sin datos"/>
  </r>
  <r>
    <n v="1265"/>
    <s v="Sin Datos"/>
    <s v="Sin Datos"/>
    <n v="23"/>
    <s v="21 a 29 años"/>
    <s v="Varón"/>
    <s v="Sin datos"/>
    <s v="CABA"/>
    <s v="Buenos Aires"/>
    <s v="Intervención FFSS"/>
    <s v="Policía de la Ciudad de Buenos Aires"/>
    <s v="No corresponde"/>
    <s v="No corresponde"/>
    <x v="11"/>
    <s v="Fuera de lugar de encierro"/>
    <x v="0"/>
    <s v="Agresiones"/>
    <s v="Arma de fuego"/>
    <s v="Sin datos"/>
  </r>
  <r>
    <n v="1266"/>
    <s v="Sin Datos"/>
    <s v="Sin Datos"/>
    <n v="26"/>
    <s v="21 a 29 años"/>
    <s v="Varón"/>
    <s v="Sin datos"/>
    <s v="CABA"/>
    <s v="Buenos Aires"/>
    <s v="Intervención FFSS"/>
    <s v="Policía de la Ciudad de Buenos Aires"/>
    <s v="No corresponde"/>
    <s v="No corresponde"/>
    <x v="12"/>
    <s v="Fuera de lugar de encierro"/>
    <x v="0"/>
    <s v="Agresiones"/>
    <s v="Arma de fuego"/>
    <s v="Sin datos"/>
  </r>
  <r>
    <n v="1310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3"/>
    <s v="Fuera de lugar de encierro"/>
    <x v="0"/>
    <s v="Siniestro"/>
    <s v="Vehículo"/>
    <s v="Sin datos"/>
  </r>
  <r>
    <n v="1272"/>
    <s v="Sin Datos"/>
    <s v="Sin Datos"/>
    <n v="20"/>
    <s v="18 a 20 años"/>
    <s v="Varón"/>
    <s v="Sin datos"/>
    <s v="Federal"/>
    <s v="Buenos Aires"/>
    <s v="Intervención FFSS"/>
    <s v="Policía Federal Argentina"/>
    <s v="No corresponde"/>
    <m/>
    <x v="14"/>
    <s v="Fuera de lugar de encierro"/>
    <x v="0"/>
    <s v="Agresiones"/>
    <s v="Arma de fuego"/>
    <s v="Sin datos"/>
  </r>
  <r>
    <n v="1283"/>
    <s v="Sin Datos"/>
    <s v="Sin Datos"/>
    <n v="42"/>
    <s v="40 a 49 años"/>
    <s v="Varón"/>
    <s v="Sin datos"/>
    <s v="Provincial"/>
    <s v="Buenos Aires"/>
    <s v="Intervención FFSS"/>
    <s v="Policía de la Provincia de Buenos Aires"/>
    <s v="No corresponde"/>
    <s v="No corresponde"/>
    <x v="15"/>
    <s v="Fuera de lugar de encierro"/>
    <x v="0"/>
    <s v="Agresiones"/>
    <s v="Arma de fuego"/>
    <s v="Sin datos"/>
  </r>
  <r>
    <n v="1296"/>
    <s v="Sin Datos"/>
    <s v="Sin Datos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16"/>
    <s v="Fuera de lugar de encierro"/>
    <x v="0"/>
    <s v="Agresiones"/>
    <s v="Arma de fuego"/>
    <s v="Sin datos"/>
  </r>
  <r>
    <n v="1315"/>
    <s v="Sin Datos"/>
    <s v="Sin Datos"/>
    <n v="21"/>
    <s v="21 a 29 años"/>
    <s v="Varón"/>
    <s v="Sin datos"/>
    <s v="CABA"/>
    <s v="Buenos Aires"/>
    <s v="Intervención FFSS"/>
    <s v="Policía de la Ciudad de Buenos Aires"/>
    <s v="No corresponde"/>
    <s v="No corresponde"/>
    <x v="17"/>
    <s v="Fuera de lugar de encierro"/>
    <x v="0"/>
    <s v="Agresiones"/>
    <s v="Arma de fuego"/>
    <s v="Sin datos"/>
  </r>
  <r>
    <n v="1316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7"/>
    <s v="Fuera de lugar de encierro"/>
    <x v="0"/>
    <s v="Agresiones"/>
    <s v="Arma de fuego"/>
    <s v="Sin datos"/>
  </r>
  <r>
    <n v="1320"/>
    <s v="Sin Datos"/>
    <s v="Sin Datos"/>
    <n v="20"/>
    <s v="18 a 20 años"/>
    <s v="Varón"/>
    <s v="Sin datos"/>
    <s v="Federal"/>
    <s v="Buenos Aires"/>
    <s v="Intervención FFSS"/>
    <s v="Policía Federal Argentina"/>
    <s v="No corresponde"/>
    <m/>
    <x v="18"/>
    <s v="Fuera de lugar de encierro"/>
    <x v="0"/>
    <s v="Agresiones"/>
    <s v="Arma de fuego"/>
    <s v="Sin datos"/>
  </r>
  <r>
    <n v="1321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8"/>
    <s v="Fuera de lugar de encierro"/>
    <x v="0"/>
    <s v="Agresiones"/>
    <s v="Arma de fuego"/>
    <s v="Sin datos"/>
  </r>
  <r>
    <n v="1322"/>
    <s v="Sin Datos"/>
    <s v="Sin Datos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18"/>
    <s v="Fuera de lugar de encierro"/>
    <x v="0"/>
    <s v="Agresiones"/>
    <s v="Arma de fuego"/>
    <s v="Sin datos"/>
  </r>
  <r>
    <n v="1324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9"/>
    <s v="Fuera de lugar de encierro"/>
    <x v="0"/>
    <s v="Agresiones"/>
    <s v="Arma de fuego"/>
    <s v="Sin datos"/>
  </r>
  <r>
    <n v="1329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0"/>
    <s v="Fuera de lugar de encierro"/>
    <x v="0"/>
    <s v="Agresiones"/>
    <s v="Arma de fuego"/>
    <s v="Sin datos"/>
  </r>
  <r>
    <n v="1331"/>
    <s v="Sin Datos"/>
    <s v="Sin Datos"/>
    <n v="22"/>
    <s v="21 a 29 años"/>
    <s v="Varón"/>
    <s v="Sin datos"/>
    <s v="CABA"/>
    <s v="Buenos Aires"/>
    <s v="Intervención FFSS"/>
    <s v="Policía de la Ciudad de Buenos Aires"/>
    <s v="No corresponde"/>
    <s v="No corresponde"/>
    <x v="21"/>
    <s v="Fuera de lugar de encierro"/>
    <x v="0"/>
    <s v="Agresiones"/>
    <s v="Arma de fuego"/>
    <s v="Sin datos"/>
  </r>
  <r>
    <n v="1355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2"/>
    <s v="Fuera de lugar de encierro"/>
    <x v="0"/>
    <s v="Agresiones"/>
    <s v="Arma de fuego"/>
    <s v="Sin datos"/>
  </r>
  <r>
    <n v="1356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2"/>
    <s v="Fuera de lugar de encierro"/>
    <x v="0"/>
    <s v="Agresiones"/>
    <s v="Arma de fuego"/>
    <s v="Sin datos"/>
  </r>
  <r>
    <n v="1373"/>
    <s v="Damian"/>
    <s v="Perez"/>
    <m/>
    <s v="Sin datos"/>
    <s v="Varón"/>
    <s v="Sin datos"/>
    <s v="Provincial"/>
    <s v="Córdoba"/>
    <s v="Intervención FFSS"/>
    <s v="Policía de la Provincia de Córdoba"/>
    <s v="No corresponde"/>
    <s v="No corresponde"/>
    <x v="23"/>
    <s v="Fuera de lugar de encierro"/>
    <x v="0"/>
    <s v="Agresiones"/>
    <s v="Arma de fuego"/>
    <s v="Si"/>
  </r>
  <r>
    <n v="1374"/>
    <s v="Sin Datos"/>
    <s v="Sin Datos"/>
    <n v="33"/>
    <s v="30 a 39 años"/>
    <s v="Mujer"/>
    <s v="Sin datos"/>
    <s v="Provincial"/>
    <s v="Buenos Aires"/>
    <s v="Intervención FFSS"/>
    <s v="Policía de la Provincia de Buenos Aires"/>
    <s v="No corresponde"/>
    <s v="No corresponde"/>
    <x v="23"/>
    <s v="Fuera de lugar de encierro"/>
    <x v="0"/>
    <s v="Agresiones"/>
    <s v="Arma de fuego"/>
    <s v="Sin datos"/>
  </r>
  <r>
    <n v="1387"/>
    <s v="Sin Datos"/>
    <s v="Sin Datos"/>
    <n v="17"/>
    <s v="Menos de 18 años"/>
    <s v="Varón"/>
    <s v="Sin datos"/>
    <s v="Federal"/>
    <s v="Buenos Aires"/>
    <s v="Intervención FFSS"/>
    <s v="Policía Federal Argentina"/>
    <s v="No corresponde"/>
    <m/>
    <x v="24"/>
    <s v="Fuera de lugar de encierro"/>
    <x v="0"/>
    <s v="Agresiones"/>
    <s v="Arma de fuego"/>
    <s v="Sin datos"/>
  </r>
  <r>
    <n v="1389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25"/>
    <s v="Fuera de lugar de encierro"/>
    <x v="0"/>
    <s v="Agresiones"/>
    <s v="Arma de fuego"/>
    <s v="Sin datos"/>
  </r>
  <r>
    <n v="1391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26"/>
    <s v="Fuera de lugar de encierro"/>
    <x v="0"/>
    <s v="Agresiones"/>
    <s v="Arma de fuego"/>
    <s v="Sin datos"/>
  </r>
  <r>
    <n v="1394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7"/>
    <s v="Fuera de lugar de encierro"/>
    <x v="0"/>
    <s v="Agresiones"/>
    <s v="Arma de fuego"/>
    <s v="Sin datos"/>
  </r>
  <r>
    <n v="1401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28"/>
    <s v="Fuera de lugar de encierro"/>
    <x v="0"/>
    <s v="Agresiones"/>
    <s v="Arma de fuego"/>
    <s v="Sin datos"/>
  </r>
  <r>
    <n v="1422"/>
    <s v="Sin Datos"/>
    <s v="Sin Datos"/>
    <n v="31"/>
    <s v="30 a 39 años"/>
    <s v="Mujer"/>
    <s v="Sin datos"/>
    <s v="CABA"/>
    <s v="Buenos Aires"/>
    <s v="Intervención FFSS"/>
    <s v="Policía de la Ciudad de Buenos Aires"/>
    <s v="No corresponde"/>
    <s v="No corresponde"/>
    <x v="29"/>
    <s v="Fuera de lugar de encierro"/>
    <x v="0"/>
    <s v="Agresiones"/>
    <s v="Arma de fuego"/>
    <s v="Sin datos"/>
  </r>
  <r>
    <n v="1426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30"/>
    <s v="Fuera de lugar de encierro"/>
    <x v="0"/>
    <s v="Agresiones"/>
    <s v="Arma de fuego"/>
    <s v="Sin datos"/>
  </r>
  <r>
    <n v="1442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31"/>
    <s v="Fuera de lugar de encierro"/>
    <x v="0"/>
    <s v="Agresiones"/>
    <s v="Sin datos"/>
    <s v="Sin datos"/>
  </r>
  <r>
    <n v="1447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32"/>
    <s v="Fuera de lugar de encierro"/>
    <x v="0"/>
    <s v="Agresiones"/>
    <s v="Arma de fuego"/>
    <s v="Sin datos"/>
  </r>
  <r>
    <n v="1448"/>
    <s v="Sin Datos"/>
    <s v="Sin Datos"/>
    <n v="25"/>
    <s v="21 a 29 años"/>
    <s v="Varón"/>
    <s v="Sin datos"/>
    <s v="Federal"/>
    <s v="Buenos Aires"/>
    <s v="Intervención FFSS"/>
    <s v="Policía Federal Argentina"/>
    <s v="No corresponde"/>
    <m/>
    <x v="32"/>
    <s v="Fuera de lugar de encierro"/>
    <x v="0"/>
    <s v="Agresiones"/>
    <s v="Arma de fuego"/>
    <s v="Sin datos"/>
  </r>
  <r>
    <n v="1449"/>
    <s v="Sin Datos"/>
    <s v="Sin Datos"/>
    <n v="25"/>
    <s v="21 a 29 años"/>
    <s v="Varón"/>
    <s v="Sin datos"/>
    <s v="Federal"/>
    <s v="Buenos Aires"/>
    <s v="Intervención FFSS"/>
    <s v="Policía Federal Argentina"/>
    <s v="No corresponde"/>
    <m/>
    <x v="32"/>
    <s v="Fuera de lugar de encierro"/>
    <x v="0"/>
    <s v="Agresiones"/>
    <s v="Arma de fuego"/>
    <s v="Sin datos"/>
  </r>
  <r>
    <n v="1456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33"/>
    <s v="Fuera de lugar de encierro"/>
    <x v="0"/>
    <s v="Agresiones"/>
    <s v="Arma de fuego"/>
    <s v="Sin datos"/>
  </r>
  <r>
    <n v="1463"/>
    <s v="Sin Datos"/>
    <s v="Sin Datos"/>
    <n v="21"/>
    <s v="21 a 29 años"/>
    <s v="Mujer"/>
    <s v="Sin datos"/>
    <s v="Provincial"/>
    <s v="Buenos Aires"/>
    <s v="Intervención FFSS"/>
    <s v="Policía de la Provincia de Buenos Aires"/>
    <s v="No corresponde"/>
    <s v="No corresponde"/>
    <x v="34"/>
    <s v="Fuera de lugar de encierro"/>
    <x v="0"/>
    <s v="Agresiones"/>
    <s v="Sin datos"/>
    <s v="Sin datos"/>
  </r>
  <r>
    <n v="1464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34"/>
    <s v="Fuera de lugar de encierro"/>
    <x v="0"/>
    <s v="Agresiones"/>
    <s v="Sin datos"/>
    <s v="Sin datos"/>
  </r>
  <r>
    <n v="1465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34"/>
    <s v="Fuera de lugar de encierro"/>
    <x v="0"/>
    <s v="Agresiones"/>
    <s v="Sin datos"/>
    <s v="Sin datos"/>
  </r>
  <r>
    <n v="1467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35"/>
    <s v="Fuera de lugar de encierro"/>
    <x v="0"/>
    <s v="Agresiones"/>
    <s v="Arma de fuego"/>
    <s v="Sin datos"/>
  </r>
  <r>
    <n v="1468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35"/>
    <s v="Fuera de lugar de encierro"/>
    <x v="0"/>
    <s v="Agresiones"/>
    <s v="Arma de fuego"/>
    <s v="Sin datos"/>
  </r>
  <r>
    <n v="1472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36"/>
    <s v="Fuera de lugar de encierro"/>
    <x v="0"/>
    <s v="Agresiones"/>
    <s v="Arma de fuego"/>
    <s v="Sin datos"/>
  </r>
  <r>
    <n v="1475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37"/>
    <s v="Fuera de lugar de encierro"/>
    <x v="0"/>
    <s v="Agresiones"/>
    <s v="Arma de fuego"/>
    <s v="Sin datos"/>
  </r>
  <r>
    <n v="1482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38"/>
    <s v="Fuera de lugar de encierro"/>
    <x v="0"/>
    <s v="Agresiones"/>
    <s v="Arma de fuego"/>
    <s v="Sin datos"/>
  </r>
  <r>
    <n v="1491"/>
    <s v="Sin Datos"/>
    <s v="Sin Datos"/>
    <n v="16"/>
    <s v="Menos de 18 años"/>
    <s v="Varón"/>
    <s v="Sin datos"/>
    <s v="Federal"/>
    <s v="Buenos Aires"/>
    <s v="Intervención FFSS"/>
    <s v="Gendarmería Nacional Argentina"/>
    <s v="No corresponde"/>
    <s v="No corresponde"/>
    <x v="39"/>
    <s v="Fuera de lugar de encierro"/>
    <x v="0"/>
    <s v="Agresiones"/>
    <s v="Arma de fuego"/>
    <s v="Sin datos"/>
  </r>
  <r>
    <n v="1492"/>
    <s v="Sin Datos"/>
    <s v="Sin Datos"/>
    <n v="20"/>
    <s v="18 a 20 años"/>
    <s v="Mujer"/>
    <s v="Sin datos"/>
    <s v="Provincial"/>
    <s v="Buenos Aires"/>
    <s v="Intervención FFSS"/>
    <s v="Policía de la Provincia de Buenos Aires"/>
    <s v="No corresponde"/>
    <s v="No corresponde"/>
    <x v="39"/>
    <s v="Fuera de lugar de encierro"/>
    <x v="0"/>
    <s v="Agresiones"/>
    <s v="Arma de fuego"/>
    <s v="Sin datos"/>
  </r>
  <r>
    <n v="1502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40"/>
    <s v="Fuera de lugar de encierro"/>
    <x v="0"/>
    <s v="Agresiones"/>
    <s v="Arma de fuego"/>
    <s v="Sin datos"/>
  </r>
  <r>
    <n v="1505"/>
    <s v="Sin Datos"/>
    <s v="Sin Datos"/>
    <n v="24"/>
    <s v="21 a 29 años"/>
    <s v="Varón"/>
    <s v="Sin datos"/>
    <s v="CABA"/>
    <s v="Buenos Aires"/>
    <s v="Intervención FFSS"/>
    <s v="Policía de la Ciudad de Buenos Aires"/>
    <s v="No corresponde"/>
    <s v="No corresponde"/>
    <x v="41"/>
    <s v="Fuera de lugar de encierro"/>
    <x v="0"/>
    <s v="Agresiones"/>
    <s v="Arma de fuego"/>
    <s v="Sin datos"/>
  </r>
  <r>
    <n v="1507"/>
    <s v="Sin Datos"/>
    <s v="Sin Datos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42"/>
    <s v="Fuera de lugar de encierro"/>
    <x v="0"/>
    <s v="Agresiones"/>
    <s v="Golpe por o contra"/>
    <s v="Sin datos"/>
  </r>
  <r>
    <n v="1512"/>
    <s v="Sin Datos"/>
    <s v="Sin Datos"/>
    <n v="22"/>
    <s v="21 a 29 años"/>
    <s v="Varón"/>
    <s v="Sin datos"/>
    <s v="CABA"/>
    <s v="Buenos Aires"/>
    <s v="Intervención FFSS"/>
    <s v="Policía de la Ciudad de Buenos Aires"/>
    <s v="No corresponde"/>
    <s v="No corresponde"/>
    <x v="43"/>
    <s v="Fuera de lugar de encierro"/>
    <x v="0"/>
    <s v="Agresiones"/>
    <s v="Arma de fuego"/>
    <s v="Sin datos"/>
  </r>
  <r>
    <n v="1521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44"/>
    <s v="Fuera de lugar de encierro"/>
    <x v="0"/>
    <s v="Agresiones"/>
    <s v="Arma de fuego"/>
    <s v="Sin datos"/>
  </r>
  <r>
    <n v="1527"/>
    <s v="Sin Datos"/>
    <s v="Sin Datos"/>
    <n v="73"/>
    <s v="60 años o más"/>
    <s v="Varón"/>
    <s v="Sin datos"/>
    <s v="CABA"/>
    <s v="Buenos Aires"/>
    <s v="Intervención FFSS"/>
    <s v="Policía de la Ciudad de Buenos Aires"/>
    <s v="No corresponde"/>
    <s v="No corresponde"/>
    <x v="45"/>
    <s v="Fuera de lugar de encierro"/>
    <x v="0"/>
    <s v="Agresiones"/>
    <s v="Golpe por o contra"/>
    <s v="Sin datos"/>
  </r>
  <r>
    <n v="1534"/>
    <s v="Sin Datos"/>
    <s v="Sin Datos"/>
    <n v="29"/>
    <s v="21 a 29 años"/>
    <s v="Varón"/>
    <s v="Sin datos"/>
    <s v="CABA"/>
    <s v="Buenos Aires"/>
    <s v="Intervención FFSS"/>
    <s v="Policía de la Ciudad de Buenos Aires"/>
    <s v="No corresponde"/>
    <s v="No corresponde"/>
    <x v="46"/>
    <s v="Fuera de lugar de encierro"/>
    <x v="0"/>
    <s v="Agresiones"/>
    <s v="Arma de fuego"/>
    <s v="Sin datos"/>
  </r>
  <r>
    <n v="1550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47"/>
    <s v="Fuera de lugar de encierro"/>
    <x v="0"/>
    <s v="Agresiones"/>
    <s v="Arma de fuego"/>
    <s v="Sin datos"/>
  </r>
  <r>
    <n v="1553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48"/>
    <s v="Fuera de lugar de encierro"/>
    <x v="0"/>
    <s v="Agresiones"/>
    <s v="Arma de fuego"/>
    <s v="Sin datos"/>
  </r>
  <r>
    <n v="1555"/>
    <s v="Maximiliano"/>
    <s v="Lucero"/>
    <n v="23"/>
    <s v="21 a 29 años"/>
    <s v="Varón"/>
    <s v="Sin datos"/>
    <s v="Provincial"/>
    <s v="Santa Fe"/>
    <s v="Intervención FFSS"/>
    <s v="Policía de la Provincia de Santa Fe"/>
    <s v="No corresponde"/>
    <m/>
    <x v="48"/>
    <s v="Fuera de lugar de encierro"/>
    <x v="0"/>
    <s v="Agresiones"/>
    <s v="Arma de fuego"/>
    <s v="Sin datos"/>
  </r>
  <r>
    <n v="1558"/>
    <s v="Sin Datos"/>
    <s v="Sin Datos"/>
    <n v="28"/>
    <s v="21 a 29 años"/>
    <s v="Varón"/>
    <s v="Sin datos"/>
    <s v="Provincial"/>
    <s v="Buenos Aires"/>
    <s v="Intervención FFSS"/>
    <s v="Policía de la Provincia de Buenos Aires"/>
    <s v="No corresponde"/>
    <s v="No corresponde"/>
    <x v="49"/>
    <s v="Fuera de lugar de encierro"/>
    <x v="0"/>
    <s v="Agresiones"/>
    <s v="Sin datos"/>
    <s v="Sin datos"/>
  </r>
  <r>
    <n v="1566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50"/>
    <s v="Fuera de lugar de encierro"/>
    <x v="0"/>
    <s v="Agresiones"/>
    <s v="Arma de fuego"/>
    <s v="Sin datos"/>
  </r>
  <r>
    <n v="1567"/>
    <s v="Sin Datos"/>
    <s v="Sin Datos"/>
    <n v="50"/>
    <s v="50 a 59 años"/>
    <s v="Varón"/>
    <s v="Sin datos"/>
    <s v="Provincial"/>
    <s v="Buenos Aires"/>
    <s v="Intervención FFSS"/>
    <s v="Policía de la Provincia de Buenos Aires"/>
    <s v="No corresponde"/>
    <s v="No corresponde"/>
    <x v="50"/>
    <s v="Fuera de lugar de encierro"/>
    <x v="0"/>
    <s v="Agresiones"/>
    <s v="Sin datos"/>
    <s v="Sin datos"/>
  </r>
  <r>
    <n v="1574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51"/>
    <s v="Fuera de lugar de encierro"/>
    <x v="0"/>
    <s v="Agresiones"/>
    <s v="Arma de fuego"/>
    <s v="Sin datos"/>
  </r>
  <r>
    <n v="1575"/>
    <s v="Nestor Julio Rafael "/>
    <s v="Villalba"/>
    <n v="40"/>
    <s v="40 a 49 años"/>
    <s v="Varón"/>
    <s v="Sin datos"/>
    <s v="Provincial"/>
    <s v="Córdoba"/>
    <s v="Intervención FFSS"/>
    <s v="Policía de la Provincia de Córdoba"/>
    <s v="No corresponde"/>
    <s v="No corresponde"/>
    <x v="51"/>
    <s v="Fuera de lugar de encierro"/>
    <x v="0"/>
    <s v="Agresiones"/>
    <s v="Arma de fuego"/>
    <s v="Si"/>
  </r>
  <r>
    <n v="1578"/>
    <s v="Sin Datos"/>
    <s v="Sin Datos"/>
    <n v="21"/>
    <s v="21 a 29 años"/>
    <s v="Mujer"/>
    <s v="Sin datos"/>
    <s v="Provincial"/>
    <s v="Buenos Aires"/>
    <s v="Intervención FFSS"/>
    <s v="Policía de la Provincia de Buenos Aires"/>
    <s v="No corresponde"/>
    <s v="No corresponde"/>
    <x v="52"/>
    <s v="Fuera de lugar de encierro"/>
    <x v="0"/>
    <s v="Agresiones"/>
    <s v="Arma de fuego"/>
    <s v="Sin datos"/>
  </r>
  <r>
    <n v="1592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53"/>
    <s v="Fuera de lugar de encierro"/>
    <x v="0"/>
    <s v="Agresiones"/>
    <s v="Sin datos"/>
    <s v="Sin datos"/>
  </r>
  <r>
    <n v="1222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5"/>
    <s v="Fuera de lugar de encierro"/>
    <x v="0"/>
    <s v="Siniestro"/>
    <s v="Vehículo"/>
    <s v="Sin datos"/>
  </r>
  <r>
    <n v="1602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54"/>
    <s v="Fuera de lugar de encierro"/>
    <x v="0"/>
    <s v="Agresiones"/>
    <s v="Arma de fuego"/>
    <s v="Sin datos"/>
  </r>
  <r>
    <n v="1234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6"/>
    <s v="Fuera de lugar de encierro"/>
    <x v="0"/>
    <s v="Siniestro"/>
    <s v="Vehículo"/>
    <s v="Sin datos"/>
  </r>
  <r>
    <n v="1626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55"/>
    <s v="Fuera de lugar de encierro"/>
    <x v="0"/>
    <s v="Agresiones"/>
    <s v="Sin datos"/>
    <s v="Sin datos"/>
  </r>
  <r>
    <n v="1257"/>
    <s v="Sin Datos"/>
    <s v="Sin Datos"/>
    <n v="37"/>
    <s v="30 a 39 años"/>
    <s v="Mujer"/>
    <s v="Sin datos"/>
    <s v="Provincial"/>
    <s v="Buenos Aires"/>
    <s v="Intervención FFSS"/>
    <s v="Policía de la Provincia de Buenos Aires"/>
    <s v="No corresponde"/>
    <s v="No corresponde"/>
    <x v="56"/>
    <s v="Fuera de lugar de encierro"/>
    <x v="1"/>
    <s v="Desconocida"/>
    <s v="Sin datos"/>
    <s v="Sin datos"/>
  </r>
  <r>
    <n v="1628"/>
    <s v="Sin Datos"/>
    <s v="Sin Datos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57"/>
    <s v="Fuera de lugar de encierro"/>
    <x v="0"/>
    <s v="Agresiones"/>
    <s v="Arma de fuego"/>
    <s v="Sin datos"/>
  </r>
  <r>
    <n v="1269"/>
    <s v="Sin Datos"/>
    <s v="Sin Datos"/>
    <n v="69"/>
    <s v="60 años o más"/>
    <s v="Varón"/>
    <s v="Sin datos"/>
    <s v="Provincial"/>
    <s v="Buenos Aires"/>
    <s v="Intervención FFSS"/>
    <s v="Policía de la Provincia de Buenos Aires"/>
    <s v="No corresponde"/>
    <s v="No corresponde"/>
    <x v="58"/>
    <s v="Fuera de lugar de encierro"/>
    <x v="0"/>
    <s v="Siniestro"/>
    <s v="Vehículo"/>
    <s v="Sin datos"/>
  </r>
  <r>
    <n v="1274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59"/>
    <s v="Fuera de lugar de encierro"/>
    <x v="1"/>
    <s v="Desconocida"/>
    <s v="Sin datos"/>
    <s v="Sin datos"/>
  </r>
  <r>
    <n v="1278"/>
    <s v="Sin Datos"/>
    <s v="Sin Datos"/>
    <n v="57"/>
    <s v="50 a 59 años"/>
    <s v="Mujer"/>
    <s v="Sin datos"/>
    <s v="Provincial"/>
    <s v="Buenos Aires"/>
    <s v="Intervención FFSS"/>
    <s v="Policía de la Provincia de Buenos Aires"/>
    <s v="No corresponde"/>
    <s v="No corresponde"/>
    <x v="60"/>
    <s v="Fuera de lugar de encierro"/>
    <x v="1"/>
    <s v="Desconocida"/>
    <s v="Sin datos"/>
    <s v="Sin datos"/>
  </r>
  <r>
    <n v="1632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61"/>
    <s v="Fuera de lugar de encierro"/>
    <x v="0"/>
    <s v="Agresiones"/>
    <s v="Arma de fuego"/>
    <s v="Sin datos"/>
  </r>
  <r>
    <n v="1312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13"/>
    <s v="Fuera de lugar de encierro"/>
    <x v="1"/>
    <s v="Desconocida"/>
    <s v="Sin datos"/>
    <s v="Sin datos"/>
  </r>
  <r>
    <n v="1638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62"/>
    <s v="Fuera de lugar de encierro"/>
    <x v="0"/>
    <s v="Agresiones"/>
    <s v="Arma de fuego"/>
    <s v="Sin datos"/>
  </r>
  <r>
    <n v="1643"/>
    <s v="Sin Datos"/>
    <s v="Sin Datos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63"/>
    <s v="Fuera de lugar de encierro"/>
    <x v="0"/>
    <s v="Agresiones"/>
    <s v="Arma de fuego"/>
    <s v="Sin datos"/>
  </r>
  <r>
    <n v="1644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63"/>
    <s v="Fuera de lugar de encierro"/>
    <x v="0"/>
    <s v="Agresiones"/>
    <s v="Arma de fuego"/>
    <s v="Sin datos"/>
  </r>
  <r>
    <n v="1648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64"/>
    <s v="Fuera de lugar de encierro"/>
    <x v="0"/>
    <s v="Agresiones"/>
    <s v="Arma de fuego"/>
    <s v="Sin datos"/>
  </r>
  <r>
    <n v="1649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64"/>
    <s v="Fuera de lugar de encierro"/>
    <x v="0"/>
    <s v="Agresiones"/>
    <s v="Arma de fuego"/>
    <s v="Sin datos"/>
  </r>
  <r>
    <n v="1663"/>
    <s v="Nicolas"/>
    <s v="Cano"/>
    <n v="31"/>
    <s v="30 a 39 años"/>
    <s v="Varón"/>
    <s v="Sin datos"/>
    <s v="Provincial"/>
    <s v="Santa Fe"/>
    <s v="Intervención FFSS"/>
    <s v="Policía de la Provincia de Santa Fe"/>
    <s v="No corresponde"/>
    <m/>
    <x v="65"/>
    <s v="Fuera de lugar de encierro"/>
    <x v="0"/>
    <s v="Agresiones"/>
    <s v="Arma de fuego"/>
    <s v="Sin datos"/>
  </r>
  <r>
    <n v="1666"/>
    <s v="Ivan"/>
    <s v="Gomez"/>
    <n v="26"/>
    <s v="21 a 29 años"/>
    <s v="Varón"/>
    <s v="Sin datos"/>
    <s v="Provincial"/>
    <s v="Santa Fe"/>
    <s v="Intervención FFSS"/>
    <s v="Policía de la Provincia de Santa Fe"/>
    <s v="No corresponde"/>
    <m/>
    <x v="66"/>
    <s v="Fuera de lugar de encierro"/>
    <x v="0"/>
    <s v="Agresiones"/>
    <s v="Arma de fuego"/>
    <s v="Sin datos"/>
  </r>
  <r>
    <n v="1375"/>
    <s v="Sin Datos"/>
    <s v="Sin Datos"/>
    <n v="47"/>
    <s v="40 a 49 años"/>
    <s v="Varón"/>
    <s v="Sin datos"/>
    <s v="Provincial"/>
    <s v="Buenos Aires"/>
    <s v="Intervención FFSS"/>
    <s v="Policía de la Provincia de Buenos Aires"/>
    <s v="No corresponde"/>
    <s v="No corresponde"/>
    <x v="67"/>
    <s v="Fuera de lugar de encierro"/>
    <x v="1"/>
    <s v="Desconocida"/>
    <s v="Sin datos"/>
    <s v="Sin datos"/>
  </r>
  <r>
    <n v="1673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68"/>
    <s v="Fuera de lugar de encierro"/>
    <x v="0"/>
    <s v="Agresiones"/>
    <s v="Arma de fuego"/>
    <s v="Sin datos"/>
  </r>
  <r>
    <n v="1677"/>
    <s v="Sin Datos"/>
    <s v="Sin Datos"/>
    <n v="44"/>
    <s v="40 a 49 años"/>
    <s v="Varón"/>
    <s v="Sin datos"/>
    <s v="Federal"/>
    <s v="Buenos Aires"/>
    <s v="Intervención FFSS"/>
    <s v="Policía Federal Argentina"/>
    <s v="No corresponde"/>
    <m/>
    <x v="69"/>
    <s v="Fuera de lugar de encierro"/>
    <x v="0"/>
    <s v="Agresiones"/>
    <s v="Arma de fuego"/>
    <s v="Sin datos"/>
  </r>
  <r>
    <n v="1679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70"/>
    <s v="Fuera de lugar de encierro"/>
    <x v="0"/>
    <s v="Agresiones"/>
    <s v="Arma de fuego"/>
    <s v="Sin datos"/>
  </r>
  <r>
    <n v="1680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70"/>
    <s v="Fuera de lugar de encierro"/>
    <x v="0"/>
    <s v="Agresiones"/>
    <s v="Arma de fuego"/>
    <s v="Sin datos"/>
  </r>
  <r>
    <n v="1681"/>
    <s v="Sin Datos"/>
    <s v="Sin Datos"/>
    <n v="24"/>
    <s v="21 a 29 años"/>
    <s v="Varón"/>
    <s v="Sin datos"/>
    <s v="Federal"/>
    <s v="Buenos Aires"/>
    <s v="Intervención FFSS"/>
    <s v="Policía Federal Argentina"/>
    <s v="No corresponde"/>
    <m/>
    <x v="70"/>
    <s v="Fuera de lugar de encierro"/>
    <x v="0"/>
    <s v="Agresiones"/>
    <s v="Arma de fuego"/>
    <s v="Sin datos"/>
  </r>
  <r>
    <n v="1697"/>
    <s v="Sin Datos"/>
    <s v="Sin Datos"/>
    <n v="20"/>
    <s v="18 a 20 años"/>
    <s v="Varón"/>
    <s v="Sin datos"/>
    <s v="CABA"/>
    <s v="Buenos Aires"/>
    <s v="Intervención FFSS"/>
    <s v="Policía de la Ciudad de Buenos Aires"/>
    <s v="No corresponde"/>
    <s v="No corresponde"/>
    <x v="71"/>
    <s v="Fuera de lugar de encierro"/>
    <x v="0"/>
    <s v="Agresiones"/>
    <s v="Arma de fuego"/>
    <s v="Sin datos"/>
  </r>
  <r>
    <n v="1699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72"/>
    <s v="Fuera de lugar de encierro"/>
    <x v="0"/>
    <s v="Agresiones"/>
    <s v="Sin datos"/>
    <s v="Sin datos"/>
  </r>
  <r>
    <n v="1710"/>
    <s v="Sin Datos"/>
    <s v="Sin Datos"/>
    <n v="26"/>
    <s v="21 a 29 años"/>
    <s v="Varón"/>
    <s v="Sin datos"/>
    <s v="Federal"/>
    <s v="Buenos Aires"/>
    <s v="Intervención FFSS"/>
    <s v="Policía Federal Argentina"/>
    <s v="No corresponde"/>
    <m/>
    <x v="73"/>
    <s v="Fuera de lugar de encierro"/>
    <x v="0"/>
    <s v="Agresiones"/>
    <s v="Arma de fuego"/>
    <s v="Sin datos"/>
  </r>
  <r>
    <n v="1716"/>
    <s v="Sin Datos"/>
    <s v="Sin Datos"/>
    <n v="21"/>
    <s v="21 a 29 años"/>
    <s v="Varón"/>
    <s v="Sin datos"/>
    <s v="Federal"/>
    <s v="Buenos Aires"/>
    <s v="Intervención FFSS"/>
    <s v="Policía Federal Argentina"/>
    <s v="No corresponde"/>
    <m/>
    <x v="74"/>
    <s v="Fuera de lugar de encierro"/>
    <x v="0"/>
    <s v="Agresiones"/>
    <s v="Arma de fuego"/>
    <s v="Sin datos"/>
  </r>
  <r>
    <n v="1717"/>
    <s v="Sin Datos"/>
    <s v="Sin Datos"/>
    <n v="22"/>
    <s v="21 a 29 años"/>
    <s v="Varón"/>
    <s v="Sin datos"/>
    <s v="Federal"/>
    <s v="Buenos Aires"/>
    <s v="Intervención FFSS"/>
    <s v="Policía Federal Argentina"/>
    <s v="No corresponde"/>
    <m/>
    <x v="74"/>
    <s v="Fuera de lugar de encierro"/>
    <x v="0"/>
    <s v="Agresiones"/>
    <s v="Arma de fuego"/>
    <s v="Sin datos"/>
  </r>
  <r>
    <n v="1722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75"/>
    <s v="Fuera de lugar de encierro"/>
    <x v="0"/>
    <s v="Agresiones"/>
    <s v="Arma de fuego"/>
    <s v="Sin datos"/>
  </r>
  <r>
    <n v="1726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76"/>
    <s v="Fuera de lugar de encierro"/>
    <x v="0"/>
    <s v="Agresiones"/>
    <s v="Arma de fuego"/>
    <s v="Sin datos"/>
  </r>
  <r>
    <n v="1734"/>
    <s v="Sin Datos"/>
    <s v="Sin Datos"/>
    <n v="24"/>
    <s v="21 a 29 años"/>
    <s v="Varón"/>
    <s v="Sin datos"/>
    <s v="Federal"/>
    <s v="Buenos Aires"/>
    <s v="Intervención FFSS"/>
    <s v="Policía Federal Argentina"/>
    <s v="No corresponde"/>
    <m/>
    <x v="77"/>
    <s v="Fuera de lugar de encierro"/>
    <x v="0"/>
    <s v="Agresiones"/>
    <s v="Arma de fuego"/>
    <s v="Sin datos"/>
  </r>
  <r>
    <n v="1743"/>
    <s v="Federico Angel"/>
    <s v="Lopez"/>
    <m/>
    <s v="Sin datos"/>
    <s v="Varón"/>
    <s v="Sin datos"/>
    <s v="Provincial"/>
    <s v="Santa Fe"/>
    <s v="Intervención FFSS"/>
    <s v="Policía de la Provincia de Santa Fe"/>
    <s v="No corresponde"/>
    <m/>
    <x v="78"/>
    <s v="Fuera de lugar de encierro"/>
    <x v="0"/>
    <s v="Agresiones"/>
    <s v="Arma de fuego"/>
    <s v="Sin datos"/>
  </r>
  <r>
    <n v="1747"/>
    <s v="Sin Datos"/>
    <s v="Sin Datos"/>
    <n v="15"/>
    <s v="Menos de 18 años"/>
    <s v="Varón"/>
    <s v="Sin datos"/>
    <s v="CABA"/>
    <s v="Buenos Aires"/>
    <s v="Intervención FFSS"/>
    <s v="Policía de la Ciudad de Buenos Aires"/>
    <s v="No corresponde"/>
    <s v="No corresponde"/>
    <x v="79"/>
    <s v="Fuera de lugar de encierro"/>
    <x v="0"/>
    <s v="Agresiones"/>
    <s v="Arma de fuego"/>
    <s v="Sin datos"/>
  </r>
  <r>
    <n v="1751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80"/>
    <s v="Fuera de lugar de encierro"/>
    <x v="0"/>
    <s v="Agresiones"/>
    <s v="Arma de fuego"/>
    <s v="Sin datos"/>
  </r>
  <r>
    <n v="1767"/>
    <s v="Sin Datos"/>
    <s v="Sin Datos"/>
    <n v="30"/>
    <s v="30 a 39 años"/>
    <s v="Varón"/>
    <s v="Sin datos"/>
    <s v="Federal"/>
    <s v="Buenos Aires"/>
    <s v="Intervención FFSS"/>
    <s v="Prefectura Naval Argentina"/>
    <s v="No corresponde"/>
    <m/>
    <x v="81"/>
    <s v="Fuera de lugar de encierro"/>
    <x v="0"/>
    <s v="Agresiones"/>
    <s v="Arma de fuego"/>
    <s v="Sin datos"/>
  </r>
  <r>
    <n v="1774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82"/>
    <s v="Fuera de lugar de encierro"/>
    <x v="0"/>
    <s v="Agresiones"/>
    <s v="Arma de fuego"/>
    <s v="Sin datos"/>
  </r>
  <r>
    <n v="1775"/>
    <s v="Sin Datos"/>
    <s v="Sin Datos"/>
    <n v="30"/>
    <s v="30 a 39 años"/>
    <s v="Varón"/>
    <s v="Sin datos"/>
    <s v="Federal"/>
    <s v="Buenos Aires"/>
    <s v="Intervención FFSS"/>
    <s v="Policía Federal Argentina"/>
    <s v="No corresponde"/>
    <m/>
    <x v="83"/>
    <s v="Fuera de lugar de encierro"/>
    <x v="0"/>
    <s v="Agresiones"/>
    <s v="Arma de fuego"/>
    <s v="Sin datos"/>
  </r>
  <r>
    <n v="1776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83"/>
    <s v="Fuera de lugar de encierro"/>
    <x v="0"/>
    <s v="Agresiones"/>
    <s v="Arma de fuego"/>
    <s v="Sin datos"/>
  </r>
  <r>
    <n v="1782"/>
    <s v="Sin Datos"/>
    <s v="Sin Datos"/>
    <n v="34"/>
    <s v="30 a 39 años"/>
    <s v="Varón"/>
    <s v="Sin datos"/>
    <s v="Federal"/>
    <s v="Buenos Aires"/>
    <s v="Intervención FFSS"/>
    <s v="Policía Federal Argentina"/>
    <s v="No corresponde"/>
    <m/>
    <x v="84"/>
    <s v="Fuera de lugar de encierro"/>
    <x v="0"/>
    <s v="Agresiones"/>
    <s v="Arma de fuego"/>
    <s v="Sin datos"/>
  </r>
  <r>
    <n v="1783"/>
    <s v="Sin Datos"/>
    <s v="Sin Datos"/>
    <n v="36"/>
    <s v="30 a 39 años"/>
    <s v="Varón"/>
    <s v="Sin datos"/>
    <s v="Federal"/>
    <s v="Buenos Aires"/>
    <s v="Intervención FFSS"/>
    <s v="Gendarmería Nacional Argentina"/>
    <s v="No corresponde"/>
    <s v="No corresponde"/>
    <x v="85"/>
    <s v="Fuera de lugar de encierro"/>
    <x v="0"/>
    <s v="Agresiones"/>
    <s v="Arma de fuego"/>
    <s v="Sin datos"/>
  </r>
  <r>
    <n v="1790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86"/>
    <s v="Fuera de lugar de encierro"/>
    <x v="0"/>
    <s v="Agresiones"/>
    <s v="Arma de fuego"/>
    <s v="Sin datos"/>
  </r>
  <r>
    <n v="1795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87"/>
    <s v="Fuera de lugar de encierro"/>
    <x v="0"/>
    <s v="Agresiones"/>
    <s v="Arma de fuego"/>
    <s v="Sin datos"/>
  </r>
  <r>
    <n v="1796"/>
    <s v="Sin Datos"/>
    <s v="Sin Datos"/>
    <n v="15"/>
    <s v="Menos de 18 años"/>
    <s v="Varón"/>
    <s v="Sin datos"/>
    <s v="CABA"/>
    <s v="Buenos Aires"/>
    <s v="Intervención FFSS"/>
    <s v="Policía de la Ciudad de Buenos Aires"/>
    <s v="No corresponde"/>
    <s v="No corresponde"/>
    <x v="87"/>
    <s v="Fuera de lugar de encierro"/>
    <x v="0"/>
    <s v="Agresiones"/>
    <s v="Arma de fuego"/>
    <s v="Sin datos"/>
  </r>
  <r>
    <n v="1599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88"/>
    <s v="Fuera de lugar de encierro"/>
    <x v="1"/>
    <s v="Desconocida"/>
    <s v="Sin datos"/>
    <s v="Sin datos"/>
  </r>
  <r>
    <n v="1797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87"/>
    <s v="Fuera de lugar de encierro"/>
    <x v="0"/>
    <s v="Agresiones"/>
    <s v="Arma de fuego"/>
    <s v="Sin datos"/>
  </r>
  <r>
    <n v="1801"/>
    <s v="Marcelo Alejandro"/>
    <s v="Flores"/>
    <n v="31"/>
    <s v="30 a 39 años"/>
    <s v="Varón"/>
    <s v="Sin datos"/>
    <s v="Federal"/>
    <s v="Santa Fe"/>
    <s v="Intervención FFSS"/>
    <s v="Gendarmería Nacional Argentina"/>
    <s v="No corresponde"/>
    <s v="No corresponde"/>
    <x v="89"/>
    <s v="Fuera de lugar de encierro"/>
    <x v="0"/>
    <s v="Agresiones"/>
    <s v="Arma de fuego"/>
    <s v="Sin datos"/>
  </r>
  <r>
    <n v="1804"/>
    <s v="Sin Datos"/>
    <s v="Sin Datos"/>
    <n v="19"/>
    <s v="18 a 20 años"/>
    <s v="Varón"/>
    <s v="Sin datos"/>
    <s v="Federal"/>
    <s v="Buenos Aires"/>
    <s v="Intervención FFSS"/>
    <s v="Gendarmería Nacional Argentina"/>
    <s v="No corresponde"/>
    <s v="No corresponde"/>
    <x v="90"/>
    <s v="Fuera de lugar de encierro"/>
    <x v="0"/>
    <s v="Agresiones"/>
    <s v="Arma de fuego"/>
    <s v="Sin datos"/>
  </r>
  <r>
    <n v="1805"/>
    <s v="Sin Datos"/>
    <s v="Sin Datos"/>
    <n v="37"/>
    <s v="30 a 39 años"/>
    <s v="Varón"/>
    <s v="Sin datos"/>
    <s v="Provincial"/>
    <s v="Buenos Aires"/>
    <s v="Intervención FFSS"/>
    <s v="Policía de la Provincia de Buenos Aires"/>
    <s v="No corresponde"/>
    <s v="No corresponde"/>
    <x v="91"/>
    <s v="Fuera de lugar de encierro"/>
    <x v="0"/>
    <s v="Agresiones"/>
    <s v="Arma de fuego"/>
    <s v="Sin datos"/>
  </r>
  <r>
    <n v="1808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92"/>
    <s v="Fuera de lugar de encierro"/>
    <x v="0"/>
    <s v="Agresiones"/>
    <s v="Arma de fuego"/>
    <s v="Sin datos"/>
  </r>
  <r>
    <n v="1810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93"/>
    <s v="Fuera de lugar de encierro"/>
    <x v="0"/>
    <s v="Agresiones"/>
    <s v="Arma de fuego"/>
    <s v="Sin datos"/>
  </r>
  <r>
    <n v="1812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94"/>
    <s v="Fuera de lugar de encierro"/>
    <x v="0"/>
    <s v="Agresiones"/>
    <s v="Arma de fuego"/>
    <s v="Sin datos"/>
  </r>
  <r>
    <n v="1815"/>
    <s v="Sin Datos"/>
    <s v="Sin Datos"/>
    <n v="48"/>
    <s v="40 a 49 años"/>
    <s v="Varón"/>
    <s v="Sin datos"/>
    <s v="Provincial"/>
    <s v="Santa Fe"/>
    <s v="Intervención FFSS"/>
    <s v="Policía de la Provincia de Santa Fe"/>
    <s v="No corresponde"/>
    <m/>
    <x v="94"/>
    <s v="Fuera de lugar de encierro"/>
    <x v="0"/>
    <s v="Agresiones"/>
    <s v="Arma de fuego"/>
    <s v="Sin datos"/>
  </r>
  <r>
    <n v="1821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95"/>
    <s v="Fuera de lugar de encierro"/>
    <x v="0"/>
    <s v="Agresiones"/>
    <s v="Arma de fuego"/>
    <s v="Sin datos"/>
  </r>
  <r>
    <n v="1826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96"/>
    <s v="Fuera de lugar de encierro"/>
    <x v="0"/>
    <s v="Agresiones"/>
    <s v="Arma de fuego"/>
    <s v="Sin datos"/>
  </r>
  <r>
    <n v="1846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97"/>
    <s v="Fuera de lugar de encierro"/>
    <x v="0"/>
    <s v="Agresiones"/>
    <s v="Arma de fuego"/>
    <s v="Sin datos"/>
  </r>
  <r>
    <n v="1723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98"/>
    <s v="Fuera de lugar de encierro"/>
    <x v="1"/>
    <s v="Desconocida"/>
    <s v="Sin datos"/>
    <s v="Sin datos"/>
  </r>
  <r>
    <n v="1863"/>
    <s v="Sin Datos"/>
    <s v="Sin Datos"/>
    <n v="15"/>
    <s v="Menos de 18 años"/>
    <s v="Varón"/>
    <s v="Sin datos"/>
    <s v="Federal"/>
    <s v="Buenos Aires"/>
    <s v="Intervención FFSS"/>
    <s v="Gendarmería Nacional Argentina"/>
    <s v="No corresponde"/>
    <s v="No corresponde"/>
    <x v="99"/>
    <s v="Fuera de lugar de encierro"/>
    <x v="0"/>
    <s v="Agresiones"/>
    <s v="Arma de fuego"/>
    <s v="Sin datos"/>
  </r>
  <r>
    <n v="1868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00"/>
    <s v="Fuera de lugar de encierro"/>
    <x v="0"/>
    <s v="Agresiones"/>
    <s v="Arma de fuego"/>
    <s v="Sin datos"/>
  </r>
  <r>
    <n v="1869"/>
    <s v="Lautaro Leandro"/>
    <s v="Labbe"/>
    <n v="16"/>
    <s v="Menos de 18 años"/>
    <s v="Varón"/>
    <s v="Sin datos"/>
    <s v="Provincial"/>
    <s v="Chubut"/>
    <s v="Intervención FFSS"/>
    <s v="Policía de la Provincia de Chubut"/>
    <s v="No corresponde"/>
    <s v="No corresponde"/>
    <x v="101"/>
    <s v="Fuera de lugar de encierro"/>
    <x v="0"/>
    <s v="Agresiones"/>
    <s v="Arma de fuego"/>
    <s v="Si"/>
  </r>
  <r>
    <n v="1878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02"/>
    <s v="Fuera de lugar de encierro"/>
    <x v="0"/>
    <s v="Agresiones"/>
    <s v="Arma de fuego"/>
    <s v="Sin datos"/>
  </r>
  <r>
    <n v="1879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02"/>
    <s v="Fuera de lugar de encierro"/>
    <x v="0"/>
    <s v="Agresiones"/>
    <s v="Arma de fuego"/>
    <s v="Sin datos"/>
  </r>
  <r>
    <n v="1881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03"/>
    <s v="Fuera de lugar de encierro"/>
    <x v="0"/>
    <s v="Agresiones"/>
    <s v="Arma de fuego"/>
    <s v="Sin datos"/>
  </r>
  <r>
    <n v="1888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04"/>
    <s v="Fuera de lugar de encierro"/>
    <x v="0"/>
    <s v="Agresiones"/>
    <s v="Arma de fuego"/>
    <s v="Sin datos"/>
  </r>
  <r>
    <n v="1892"/>
    <s v="Sin Datos"/>
    <s v="Sin Datos"/>
    <n v="14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05"/>
    <s v="Fuera de lugar de encierro"/>
    <x v="0"/>
    <s v="Agresiones"/>
    <s v="Arma de fuego"/>
    <s v="Sin datos"/>
  </r>
  <r>
    <n v="1819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06"/>
    <s v="Fuera de lugar de encierro"/>
    <x v="0"/>
    <s v="No determinada"/>
    <s v="No clasificable"/>
    <s v="Sin datos"/>
  </r>
  <r>
    <n v="1896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107"/>
    <s v="Fuera de lugar de encierro"/>
    <x v="0"/>
    <s v="Agresiones"/>
    <s v="Arma de fuego"/>
    <s v="Sin datos"/>
  </r>
  <r>
    <n v="1902"/>
    <s v="Gustavo Daniel"/>
    <s v="Santillan"/>
    <n v="22"/>
    <s v="21 a 29 años"/>
    <s v="Varón"/>
    <s v="Sin datos"/>
    <s v="Provincial"/>
    <s v="Santiago del Estero"/>
    <s v="Intervención FFSS"/>
    <s v="Policía de la Provincia de Santiago del Estero"/>
    <s v="No corresponde"/>
    <m/>
    <x v="108"/>
    <s v="Fuera de lugar de encierro"/>
    <x v="0"/>
    <s v="Agresiones"/>
    <s v="Arma de fuego"/>
    <s v="Sin datos"/>
  </r>
  <r>
    <n v="1838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09"/>
    <s v="Fuera de lugar de encierro"/>
    <x v="0"/>
    <s v="No determinada"/>
    <s v="No clasificable"/>
    <s v="Sin datos"/>
  </r>
  <r>
    <n v="1903"/>
    <s v="Sin Datos"/>
    <s v="Sin Datos"/>
    <m/>
    <s v="Sin datos"/>
    <s v="Varón"/>
    <s v="Sin datos"/>
    <s v="Provincial"/>
    <s v="Santa Fe"/>
    <s v="Intervención FFSS"/>
    <s v="Policía de la Provincia de Santa Fe"/>
    <s v="No corresponde"/>
    <m/>
    <x v="110"/>
    <s v="Fuera de lugar de encierro"/>
    <x v="0"/>
    <s v="Agresiones"/>
    <s v="Arma de fuego"/>
    <s v="Sin datos"/>
  </r>
  <r>
    <n v="1862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11"/>
    <s v="Fuera de lugar de encierro"/>
    <x v="0"/>
    <s v="No determinada"/>
    <s v="No clasificable"/>
    <s v="Sin datos"/>
  </r>
  <r>
    <n v="1910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12"/>
    <s v="Fuera de lugar de encierro"/>
    <x v="0"/>
    <s v="Agresiones"/>
    <s v="Arma de fuego"/>
    <s v="Sin datos"/>
  </r>
  <r>
    <n v="1871"/>
    <s v="Sin Datos"/>
    <s v="Sin Datos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113"/>
    <s v="Fuera de lugar de encierro"/>
    <x v="1"/>
    <s v="Desconocida"/>
    <s v="Sin datos"/>
    <s v="Sin datos"/>
  </r>
  <r>
    <n v="1921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114"/>
    <s v="Fuera de lugar de encierro"/>
    <x v="0"/>
    <s v="Agresiones"/>
    <s v="Arma de fuego"/>
    <s v="Sin datos"/>
  </r>
  <r>
    <n v="1923"/>
    <s v="Sin Datos"/>
    <s v="Sin Datos"/>
    <n v="18"/>
    <s v="18 a 20 años"/>
    <s v="Varón"/>
    <s v="Sin datos"/>
    <s v="Federal"/>
    <s v="Buenos Aires"/>
    <s v="Intervención FFSS"/>
    <s v="Policía Federal Argentina"/>
    <s v="No corresponde"/>
    <m/>
    <x v="115"/>
    <s v="Fuera de lugar de encierro"/>
    <x v="0"/>
    <s v="Agresiones"/>
    <s v="Arma de fuego"/>
    <s v="Sin datos"/>
  </r>
  <r>
    <n v="1924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115"/>
    <s v="Fuera de lugar de encierro"/>
    <x v="0"/>
    <s v="Agresiones"/>
    <s v="Arma de fuego"/>
    <s v="Sin datos"/>
  </r>
  <r>
    <n v="1953"/>
    <s v="Sin Datos"/>
    <s v="Sin Datos"/>
    <n v="41"/>
    <s v="40 a 49 años"/>
    <s v="Varón"/>
    <s v="Sin datos"/>
    <s v="Provincial"/>
    <s v="Buenos Aires"/>
    <s v="Intervención FFSS"/>
    <s v="Policía de la Provincia de Buenos Aires"/>
    <s v="No corresponde"/>
    <s v="No corresponde"/>
    <x v="116"/>
    <s v="Fuera de lugar de encierro"/>
    <x v="0"/>
    <s v="Agresiones"/>
    <s v="Arma de fuego"/>
    <s v="Sin datos"/>
  </r>
  <r>
    <n v="1958"/>
    <s v="Sin Datos"/>
    <s v="Sin Datos"/>
    <n v="23"/>
    <s v="21 a 29 años"/>
    <s v="Varón"/>
    <s v="Sin datos"/>
    <s v="Federal"/>
    <s v="Buenos Aires"/>
    <s v="Intervención FFSS"/>
    <s v="Policía Federal Argentina"/>
    <s v="No corresponde"/>
    <m/>
    <x v="117"/>
    <s v="Fuera de lugar de encierro"/>
    <x v="0"/>
    <s v="Agresiones"/>
    <s v="Arma de fuego"/>
    <s v="Sin datos"/>
  </r>
  <r>
    <n v="1961"/>
    <s v="Sin Datos"/>
    <s v="Sin Datos"/>
    <n v="38"/>
    <s v="30 a 39 años"/>
    <s v="Varón"/>
    <s v="Sin datos"/>
    <s v="Provincial"/>
    <s v="Buenos Aires"/>
    <s v="Intervención FFSS"/>
    <s v="Policía de la Provincia de Buenos Aires"/>
    <s v="No corresponde"/>
    <s v="No corresponde"/>
    <x v="118"/>
    <s v="Fuera de lugar de encierro"/>
    <x v="0"/>
    <s v="Agresiones"/>
    <s v="Arma de fuego"/>
    <s v="Sin datos"/>
  </r>
  <r>
    <n v="1965"/>
    <s v="Sin Datos"/>
    <s v="Sin Datos"/>
    <n v="23"/>
    <s v="21 a 29 años"/>
    <s v="Mujer"/>
    <s v="Sin datos"/>
    <s v="CABA"/>
    <s v="Buenos Aires"/>
    <s v="Intervención FFSS"/>
    <s v="Policía de la Ciudad de Buenos Aires"/>
    <s v="No corresponde"/>
    <s v="No corresponde"/>
    <x v="119"/>
    <s v="Fuera de lugar de encierro"/>
    <x v="0"/>
    <s v="Agresiones"/>
    <s v="Arma de fuego"/>
    <s v="Sin datos"/>
  </r>
  <r>
    <n v="1967"/>
    <s v="Sin Datos"/>
    <s v="Sin Datos"/>
    <n v="35"/>
    <s v="30 a 39 años"/>
    <s v="Mujer"/>
    <s v="Sin datos"/>
    <s v="Provincial"/>
    <s v="Buenos Aires"/>
    <s v="Intervención FFSS"/>
    <s v="Policía de la Provincia de Buenos Aires"/>
    <s v="No corresponde"/>
    <s v="No corresponde"/>
    <x v="119"/>
    <s v="Fuera de lugar de encierro"/>
    <x v="0"/>
    <s v="Agresiones"/>
    <s v="Arma de fuego"/>
    <s v="Sin datos"/>
  </r>
  <r>
    <n v="1956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20"/>
    <s v="Fuera de lugar de encierro"/>
    <x v="0"/>
    <s v="No determinada"/>
    <s v="No clasificable"/>
    <s v="Sin datos"/>
  </r>
  <r>
    <n v="1968"/>
    <s v="Sin Datos"/>
    <s v="Sin Datos"/>
    <n v="36"/>
    <s v="30 a 39 años"/>
    <s v="Varón"/>
    <s v="Sin datos"/>
    <s v="Provincial"/>
    <s v="Buenos Aires"/>
    <s v="Intervención FFSS"/>
    <s v="Policía de la Provincia de Buenos Aires"/>
    <s v="No corresponde"/>
    <s v="No corresponde"/>
    <x v="119"/>
    <s v="Fuera de lugar de encierro"/>
    <x v="0"/>
    <s v="Agresiones"/>
    <s v="Arma de fuego"/>
    <s v="Sin datos"/>
  </r>
  <r>
    <n v="1969"/>
    <s v="Sin Datos"/>
    <s v="Sin Datos"/>
    <n v="39"/>
    <s v="30 a 39 años"/>
    <s v="Mujer"/>
    <s v="Sin datos"/>
    <s v="Provincial"/>
    <s v="Buenos Aires"/>
    <s v="Intervención FFSS"/>
    <s v="Policía de la Provincia de Buenos Aires"/>
    <s v="No corresponde"/>
    <s v="No corresponde"/>
    <x v="119"/>
    <s v="Fuera de lugar de encierro"/>
    <x v="0"/>
    <s v="Agresiones"/>
    <s v="Arma de fuego"/>
    <s v="Sin datos"/>
  </r>
  <r>
    <n v="1970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21"/>
    <s v="Fuera de lugar de encierro"/>
    <x v="0"/>
    <s v="Agresiones"/>
    <s v="Arma de fuego"/>
    <s v="Sin datos"/>
  </r>
  <r>
    <n v="1974"/>
    <s v="Sin Datos"/>
    <s v="Sin Datos"/>
    <m/>
    <s v="Sin datos"/>
    <s v="Varón"/>
    <s v="Sin datos"/>
    <s v="Federal"/>
    <s v="Buenos Aires"/>
    <s v="Intervención FFSS"/>
    <s v="Policía de Seguridad Aeroportuaria"/>
    <s v="No corresponde"/>
    <m/>
    <x v="122"/>
    <s v="Fuera de lugar de encierro"/>
    <x v="0"/>
    <s v="Agresiones"/>
    <s v="Arma de fuego"/>
    <s v="Sin datos"/>
  </r>
  <r>
    <n v="1975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22"/>
    <s v="Fuera de lugar de encierro"/>
    <x v="0"/>
    <s v="Agresiones"/>
    <s v="Arma de fuego"/>
    <s v="Sin datos"/>
  </r>
  <r>
    <n v="1976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23"/>
    <s v="Fuera de lugar de encierro"/>
    <x v="0"/>
    <s v="Agresiones"/>
    <s v="Arma de fuego"/>
    <s v="Sin datos"/>
  </r>
  <r>
    <n v="1977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23"/>
    <s v="Fuera de lugar de encierro"/>
    <x v="0"/>
    <s v="Agresiones"/>
    <s v="Arma de fuego"/>
    <s v="Sin datos"/>
  </r>
  <r>
    <n v="1989"/>
    <s v="Sin Datos"/>
    <s v="Sin Datos"/>
    <n v="41"/>
    <s v="40 a 49 años"/>
    <s v="Varón"/>
    <s v="Sin datos"/>
    <s v="Provincial"/>
    <s v="Buenos Aires"/>
    <s v="Intervención FFSS"/>
    <s v="Policía de la Provincia de Buenos Aires"/>
    <s v="No corresponde"/>
    <s v="No corresponde"/>
    <x v="124"/>
    <s v="Fuera de lugar de encierro"/>
    <x v="0"/>
    <s v="Agresiones"/>
    <s v="Arma de fuego"/>
    <s v="Sin datos"/>
  </r>
  <r>
    <n v="1996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25"/>
    <s v="Fuera de lugar de encierro"/>
    <x v="0"/>
    <s v="Agresiones"/>
    <s v="Golpe por o contra"/>
    <s v="Sin datos"/>
  </r>
  <r>
    <n v="1997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125"/>
    <s v="Fuera de lugar de encierro"/>
    <x v="0"/>
    <s v="Agresiones"/>
    <s v="Arma de fuego"/>
    <s v="Sin datos"/>
  </r>
  <r>
    <n v="2006"/>
    <s v="Sin Datos"/>
    <s v="Sin Datos"/>
    <n v="28"/>
    <s v="21 a 29 años"/>
    <s v="Mujer"/>
    <s v="Sin datos"/>
    <s v="Federal"/>
    <s v="Buenos Aires"/>
    <s v="Intervención FFSS"/>
    <s v="Policía Federal Argentina"/>
    <s v="No corresponde"/>
    <m/>
    <x v="126"/>
    <s v="Fuera de lugar de encierro"/>
    <x v="0"/>
    <s v="Agresiones"/>
    <s v="Arma de fuego"/>
    <s v="Sin datos"/>
  </r>
  <r>
    <n v="2012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27"/>
    <s v="Fuera de lugar de encierro"/>
    <x v="0"/>
    <s v="No determinada"/>
    <s v="No clasificable"/>
    <s v="Sin datos"/>
  </r>
  <r>
    <n v="2007"/>
    <s v="Oscar Yango"/>
    <s v="Costich"/>
    <n v="28"/>
    <s v="21 a 29 años"/>
    <s v="Varón"/>
    <s v="Sin datos"/>
    <s v="Provincial"/>
    <s v="Neuquén"/>
    <s v="Intervención FFSS"/>
    <s v="Policía de la Provincia de Neuquén"/>
    <s v="No corresponde"/>
    <d v="2023-07-22T00:00:00"/>
    <x v="126"/>
    <s v="Fuera de lugar de encierro"/>
    <x v="0"/>
    <s v="Agresiones"/>
    <s v="Golpe por o contra"/>
    <s v="Si"/>
  </r>
  <r>
    <n v="2014"/>
    <s v="Sin Datos"/>
    <s v="Sin Datos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128"/>
    <s v="Fuera de lugar de encierro"/>
    <x v="0"/>
    <s v="Agresiones"/>
    <s v="Arma de fuego"/>
    <s v="Sin datos"/>
  </r>
  <r>
    <n v="2017"/>
    <s v="Sin Datos"/>
    <s v="Sin Datos"/>
    <n v="24"/>
    <s v="21 a 29 años"/>
    <s v="Varón"/>
    <s v="Sin datos"/>
    <s v="CABA"/>
    <s v="Buenos Aires"/>
    <s v="Intervención FFSS"/>
    <s v="Policía de la Ciudad de Buenos Aires"/>
    <s v="No corresponde"/>
    <s v="No corresponde"/>
    <x v="129"/>
    <s v="Fuera de lugar de encierro"/>
    <x v="0"/>
    <s v="Agresiones"/>
    <s v="Arma de fuego"/>
    <s v="Sin datos"/>
  </r>
  <r>
    <n v="2025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30"/>
    <s v="Fuera de lugar de encierro"/>
    <x v="0"/>
    <s v="No determinada"/>
    <s v="No clasificable"/>
    <s v="Sin datos"/>
  </r>
  <r>
    <n v="2019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29"/>
    <s v="Fuera de lugar de encierro"/>
    <x v="0"/>
    <s v="Agresiones"/>
    <s v="Arma de fuego"/>
    <s v="Sin datos"/>
  </r>
  <r>
    <n v="2024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130"/>
    <s v="Fuera de lugar de encierro"/>
    <x v="0"/>
    <s v="Agresiones"/>
    <s v="Arma de fuego"/>
    <s v="Sin datos"/>
  </r>
  <r>
    <n v="2029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31"/>
    <s v="Fuera de lugar de encierro"/>
    <x v="0"/>
    <s v="Agresiones"/>
    <s v="Arma de fuego"/>
    <s v="Sin datos"/>
  </r>
  <r>
    <n v="2031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32"/>
    <s v="Fuera de lugar de encierro"/>
    <x v="0"/>
    <s v="Agresiones"/>
    <s v="Arma de fuego"/>
    <s v="Sin datos"/>
  </r>
  <r>
    <n v="2034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33"/>
    <s v="Fuera de lugar de encierro"/>
    <x v="0"/>
    <s v="Agresiones"/>
    <s v="Arma de fuego"/>
    <s v="Sin datos"/>
  </r>
  <r>
    <n v="2054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134"/>
    <s v="Fuera de lugar de encierro"/>
    <x v="0"/>
    <s v="Siniestro"/>
    <s v="Vehículo"/>
    <s v="Sin datos"/>
  </r>
  <r>
    <n v="2035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33"/>
    <s v="Fuera de lugar de encierro"/>
    <x v="0"/>
    <s v="Agresiones"/>
    <s v="Arma de fuego"/>
    <s v="Sin datos"/>
  </r>
  <r>
    <n v="2041"/>
    <s v="Facundo"/>
    <s v="Morales"/>
    <m/>
    <s v="Sin datos"/>
    <s v="Varón"/>
    <s v="Sin datos"/>
    <s v="CABA"/>
    <s v="Ciudad Autónoma de Buenos Aires"/>
    <s v="Intervención FFSS"/>
    <s v="Policía de la Ciudad de Buenos Aires"/>
    <s v="No corresponde"/>
    <s v="No corresponde"/>
    <x v="135"/>
    <s v="Fuera de lugar de encierro"/>
    <x v="0"/>
    <s v="Agresiones"/>
    <s v="Golpe por o contra"/>
    <s v="Si"/>
  </r>
  <r>
    <n v="2051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36"/>
    <s v="Fuera de lugar de encierro"/>
    <x v="0"/>
    <s v="Agresiones"/>
    <s v="Arma de fuego"/>
    <s v="Sin datos"/>
  </r>
  <r>
    <n v="2059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37"/>
    <s v="Fuera de lugar de encierro"/>
    <x v="0"/>
    <s v="Agresiones"/>
    <s v="Arma de fuego"/>
    <s v="Sin datos"/>
  </r>
  <r>
    <n v="2060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38"/>
    <s v="Fuera de lugar de encierro"/>
    <x v="0"/>
    <s v="Agresiones"/>
    <s v="Arma de fuego"/>
    <s v="Sin datos"/>
  </r>
  <r>
    <n v="2066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139"/>
    <s v="Fuera de lugar de encierro"/>
    <x v="0"/>
    <s v="Agresiones"/>
    <s v="Arma de fuego"/>
    <s v="Sin datos"/>
  </r>
  <r>
    <n v="2068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40"/>
    <s v="Fuera de lugar de encierro"/>
    <x v="0"/>
    <s v="Agresiones"/>
    <s v="Arma de fuego"/>
    <s v="Sin datos"/>
  </r>
  <r>
    <n v="2070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41"/>
    <s v="Fuera de lugar de encierro"/>
    <x v="0"/>
    <s v="Agresiones"/>
    <s v="Arma de fuego"/>
    <s v="Sin datos"/>
  </r>
  <r>
    <n v="2076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42"/>
    <s v="Fuera de lugar de encierro"/>
    <x v="0"/>
    <s v="Agresiones"/>
    <s v="Arma de fuego"/>
    <s v="Sin datos"/>
  </r>
  <r>
    <n v="2082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43"/>
    <s v="Fuera de lugar de encierro"/>
    <x v="0"/>
    <s v="Agresiones"/>
    <s v="Arma de fuego"/>
    <s v="Sin datos"/>
  </r>
  <r>
    <n v="2091"/>
    <s v="Sin Datos"/>
    <s v="Sin Datos"/>
    <n v="35"/>
    <s v="30 a 39 años"/>
    <s v="Varón"/>
    <s v="Sin datos"/>
    <s v="Federal"/>
    <s v="Buenos Aires"/>
    <s v="Intervención FFSS"/>
    <s v="Policía Federal Argentina"/>
    <s v="No corresponde"/>
    <m/>
    <x v="144"/>
    <s v="Fuera de lugar de encierro"/>
    <x v="0"/>
    <s v="Agresiones"/>
    <s v="Arma de fuego"/>
    <s v="Sin datos"/>
  </r>
  <r>
    <n v="2092"/>
    <s v="Sin Datos"/>
    <s v="Sin Datos"/>
    <n v="45"/>
    <s v="40 a 49 años"/>
    <s v="Varón"/>
    <s v="Sin datos"/>
    <s v="Federal"/>
    <s v="Buenos Aires"/>
    <s v="Intervención FFSS"/>
    <s v="Policía Federal Argentina"/>
    <s v="No corresponde"/>
    <m/>
    <x v="144"/>
    <s v="Fuera de lugar de encierro"/>
    <x v="0"/>
    <s v="Agresiones"/>
    <s v="Arma de fuego"/>
    <s v="Sin datos"/>
  </r>
  <r>
    <n v="2119"/>
    <s v="Sin Datos"/>
    <s v="Sin Datos"/>
    <n v="35"/>
    <s v="30 a 39 años"/>
    <s v="Varón"/>
    <s v="Sin datos"/>
    <s v="Provincial"/>
    <s v="Buenos Aires"/>
    <s v="Intervención FFSS"/>
    <s v="Policía de la Provincia de Buenos Aires"/>
    <s v="No corresponde"/>
    <s v="No corresponde"/>
    <x v="145"/>
    <s v="Fuera de lugar de encierro"/>
    <x v="0"/>
    <s v="Siniestro"/>
    <s v="Vehículo"/>
    <s v="Sin datos"/>
  </r>
  <r>
    <n v="2124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46"/>
    <s v="Fuera de lugar de encierro"/>
    <x v="0"/>
    <s v="No determinada"/>
    <s v="No clasificable"/>
    <s v="Sin datos"/>
  </r>
  <r>
    <n v="2125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46"/>
    <s v="Fuera de lugar de encierro"/>
    <x v="0"/>
    <s v="No determinada"/>
    <s v="No clasificable"/>
    <s v="Sin datos"/>
  </r>
  <r>
    <n v="2131"/>
    <s v="Sin Datos"/>
    <s v="Sin Datos"/>
    <n v="18"/>
    <s v="18 a 20 años"/>
    <s v="Mujer"/>
    <s v="Sin datos"/>
    <s v="Provincial"/>
    <s v="Buenos Aires"/>
    <s v="Intervención FFSS"/>
    <s v="Policía de la Provincia de Buenos Aires"/>
    <s v="No corresponde"/>
    <s v="No corresponde"/>
    <x v="147"/>
    <s v="Fuera de lugar de encierro"/>
    <x v="0"/>
    <s v="Siniestro"/>
    <s v="Vehículo"/>
    <s v="Sin datos"/>
  </r>
  <r>
    <n v="2097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148"/>
    <s v="Fuera de lugar de encierro"/>
    <x v="0"/>
    <s v="Agresiones"/>
    <s v="Arma de fuego"/>
    <s v="Sin datos"/>
  </r>
  <r>
    <n v="2099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49"/>
    <s v="Fuera de lugar de encierro"/>
    <x v="0"/>
    <s v="Agresiones"/>
    <s v="Arma de fuego"/>
    <s v="Sin datos"/>
  </r>
  <r>
    <n v="2137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0"/>
    <s v="Fuera de lugar de encierro"/>
    <x v="0"/>
    <s v="No determinada"/>
    <s v="No clasificable"/>
    <s v="Sin datos"/>
  </r>
  <r>
    <n v="2149"/>
    <s v="Sin Datos"/>
    <s v="Sin Datos"/>
    <n v="8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1"/>
    <s v="Fuera de lugar de encierro"/>
    <x v="0"/>
    <s v="Siniestro"/>
    <s v="Vehículo"/>
    <s v="Sin datos"/>
  </r>
  <r>
    <n v="2110"/>
    <s v="Sin Datos"/>
    <s v="Sin Datos"/>
    <n v="28"/>
    <s v="21 a 29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11"/>
    <s v="Sin Datos"/>
    <s v="Sin Datos"/>
    <n v="28"/>
    <s v="21 a 29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12"/>
    <s v="Sin Datos"/>
    <s v="Sin Datos"/>
    <n v="15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13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33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53"/>
    <s v="Fuera de lugar de encierro"/>
    <x v="0"/>
    <s v="Agresiones"/>
    <s v="Arma de fuego"/>
    <s v="Sin datos"/>
  </r>
  <r>
    <n v="2134"/>
    <s v="Sin Datos"/>
    <s v="Sin Datos"/>
    <n v="14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3"/>
    <s v="Fuera de lugar de encierro"/>
    <x v="0"/>
    <s v="Agresiones"/>
    <s v="Arma de fuego"/>
    <s v="Sin datos"/>
  </r>
  <r>
    <n v="2136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150"/>
    <s v="Fuera de lugar de encierro"/>
    <x v="0"/>
    <s v="Agresiones"/>
    <s v="Arma de fuego"/>
    <s v="Sin datos"/>
  </r>
  <r>
    <n v="2203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54"/>
    <s v="Fuera de lugar de encierro"/>
    <x v="1"/>
    <s v="Desconocida"/>
    <s v="Sin datos"/>
    <s v="Sin datos"/>
  </r>
  <r>
    <n v="2147"/>
    <s v="Miguel Ángel"/>
    <s v="Cerón Chirino"/>
    <n v="35"/>
    <s v="30 a 39 años"/>
    <s v="Varón"/>
    <s v="Sin datos"/>
    <s v="Provincial"/>
    <s v="Mendoza"/>
    <s v="Intervención FFSS"/>
    <s v="Policía de la Provincia de Mendoza"/>
    <s v="No corresponde"/>
    <d v="2023-11-03T00:00:00"/>
    <x v="155"/>
    <s v="Fuera de lugar de encierro"/>
    <x v="0"/>
    <s v="Agresiones"/>
    <s v="Arma de fuego"/>
    <s v="Si"/>
  </r>
  <r>
    <n v="2153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56"/>
    <s v="Fuera de lugar de encierro"/>
    <x v="0"/>
    <s v="Agresiones"/>
    <s v="Arma de fuego"/>
    <s v="Sin datos"/>
  </r>
  <r>
    <n v="2212"/>
    <s v="Sin Datos"/>
    <s v="Sin Datos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157"/>
    <s v="Fuera de lugar de encierro"/>
    <x v="1"/>
    <s v="Desconocida"/>
    <s v="Sin datos"/>
    <s v="Sin datos"/>
  </r>
  <r>
    <n v="2154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156"/>
    <s v="Fuera de lugar de encierro"/>
    <x v="0"/>
    <s v="Agresiones"/>
    <s v="Arma de fuego"/>
    <s v="Sin datos"/>
  </r>
  <r>
    <n v="2158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158"/>
    <s v="Fuera de lugar de encierro"/>
    <x v="0"/>
    <s v="Agresiones"/>
    <s v="Arma de fuego"/>
    <s v="Sin datos"/>
  </r>
  <r>
    <n v="2159"/>
    <s v="Sin Datos"/>
    <s v="Sin Datos"/>
    <n v="46"/>
    <s v="40 a 49 años"/>
    <s v="Varón"/>
    <s v="Sin datos"/>
    <s v="Provincial"/>
    <s v="Buenos Aires"/>
    <s v="Intervención FFSS"/>
    <s v="Policía de la Provincia de Buenos Aires"/>
    <s v="No corresponde"/>
    <s v="No corresponde"/>
    <x v="159"/>
    <s v="Fuera de lugar de encierro"/>
    <x v="0"/>
    <s v="Agresiones"/>
    <s v="Arma de fuego"/>
    <s v="Sin datos"/>
  </r>
  <r>
    <n v="2166"/>
    <s v="Sin Datos"/>
    <s v="Sin Datos"/>
    <n v="34"/>
    <s v="30 a 39 años"/>
    <s v="Varón"/>
    <s v="Sin datos"/>
    <s v="Provincial"/>
    <s v="Buenos Aires"/>
    <s v="Intervención FFSS"/>
    <s v="Policía de la Provincia de Buenos Aires"/>
    <s v="No corresponde"/>
    <s v="No corresponde"/>
    <x v="160"/>
    <s v="Fuera de lugar de encierro"/>
    <x v="0"/>
    <s v="Agresiones"/>
    <s v="Arma de fuego"/>
    <s v="Sin datos"/>
  </r>
  <r>
    <n v="2168"/>
    <s v="Sin Datos"/>
    <s v="Sin Datos"/>
    <n v="18"/>
    <s v="18 a 20 años"/>
    <s v="Varón"/>
    <s v="Sin datos"/>
    <s v="Federal"/>
    <s v="Buenos Aires"/>
    <s v="Intervención FFSS"/>
    <s v="Policía Federal Argentina"/>
    <s v="No corresponde"/>
    <m/>
    <x v="161"/>
    <s v="Fuera de lugar de encierro"/>
    <x v="0"/>
    <s v="Agresiones"/>
    <s v="Arma de fuego"/>
    <s v="Sin datos"/>
  </r>
  <r>
    <n v="2178"/>
    <s v="Sin Datos"/>
    <s v="Sin Datos"/>
    <n v="28"/>
    <s v="21 a 29 años"/>
    <s v="Varón"/>
    <s v="Sin datos"/>
    <s v="Federal"/>
    <s v="Buenos Aires"/>
    <s v="Intervención FFSS"/>
    <s v="Policía Federal Argentina"/>
    <s v="No corresponde"/>
    <m/>
    <x v="162"/>
    <s v="Fuera de lugar de encierro"/>
    <x v="0"/>
    <s v="Agresiones"/>
    <s v="Arma de fuego"/>
    <s v="Sin datos"/>
  </r>
  <r>
    <n v="2180"/>
    <s v="Sin Datos"/>
    <s v="Sin Datos"/>
    <n v="48"/>
    <s v="40 a 49 años"/>
    <s v="Mujer"/>
    <s v="Sin datos"/>
    <s v="Provincial"/>
    <s v="Buenos Aires"/>
    <s v="Intervención FFSS"/>
    <s v="Policía de la Provincia de Buenos Aires"/>
    <s v="No corresponde"/>
    <s v="No corresponde"/>
    <x v="163"/>
    <s v="Fuera de lugar de encierro"/>
    <x v="0"/>
    <s v="Agresiones"/>
    <s v="Arma de fuego"/>
    <s v="Sin datos"/>
  </r>
  <r>
    <n v="2185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164"/>
    <s v="Fuera de lugar de encierro"/>
    <x v="0"/>
    <s v="Agresiones"/>
    <s v="Arma de fuego"/>
    <s v="Sin datos"/>
  </r>
  <r>
    <n v="2188"/>
    <s v="Sin Datos"/>
    <s v="Sin Datos"/>
    <n v="23"/>
    <s v="21 a 29 años"/>
    <s v="Varón"/>
    <s v="Sin datos"/>
    <s v="CABA"/>
    <s v="Buenos Aires"/>
    <s v="Intervención FFSS"/>
    <s v="Policía de la Ciudad de Buenos Aires"/>
    <s v="No corresponde"/>
    <s v="No corresponde"/>
    <x v="165"/>
    <s v="Fuera de lugar de encierro"/>
    <x v="0"/>
    <s v="Agresiones"/>
    <s v="Arma de fuego"/>
    <s v="Sin datos"/>
  </r>
  <r>
    <n v="2189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165"/>
    <s v="Fuera de lugar de encierro"/>
    <x v="0"/>
    <s v="Agresiones"/>
    <s v="Arma de fuego"/>
    <s v="Sin datos"/>
  </r>
  <r>
    <n v="2194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166"/>
    <s v="Fuera de lugar de encierro"/>
    <x v="0"/>
    <s v="Agresiones"/>
    <s v="Arma de fuego"/>
    <s v="Sin datos"/>
  </r>
  <r>
    <n v="2196"/>
    <s v="Juan Manuel"/>
    <s v="Sosa"/>
    <n v="38"/>
    <s v="30 a 39 años"/>
    <s v="Varón"/>
    <s v="Sin datos"/>
    <s v="Provincial"/>
    <s v="Córdoba"/>
    <s v="Intervención FFSS"/>
    <s v="Policía de la Provincia de Córdoba"/>
    <s v="No corresponde"/>
    <d v="2021-07-15T00:00:00"/>
    <x v="167"/>
    <s v="Fuera de lugar de encierro"/>
    <x v="0"/>
    <s v="Agresiones"/>
    <s v="Arma de fuego"/>
    <s v="Si"/>
  </r>
  <r>
    <n v="2197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168"/>
    <s v="Fuera de lugar de encierro"/>
    <x v="0"/>
    <s v="Agresiones"/>
    <s v="Arma de fuego"/>
    <s v="Sin datos"/>
  </r>
  <r>
    <n v="2201"/>
    <s v="Sin Datos"/>
    <s v="Sin Datos"/>
    <n v="15"/>
    <s v="Menos de 18 años"/>
    <s v="Varón"/>
    <s v="Sin datos"/>
    <s v="CABA"/>
    <s v="Buenos Aires"/>
    <s v="Intervención FFSS"/>
    <s v="Policía de la Ciudad de Buenos Aires"/>
    <s v="No corresponde"/>
    <s v="No corresponde"/>
    <x v="154"/>
    <s v="Fuera de lugar de encierro"/>
    <x v="0"/>
    <s v="Agresiones"/>
    <s v="Arma de fuego"/>
    <s v="Sin datos"/>
  </r>
  <r>
    <n v="2209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69"/>
    <s v="Fuera de lugar de encierro"/>
    <x v="0"/>
    <s v="Agresiones"/>
    <s v="Arma de fuego"/>
    <s v="Sin datos"/>
  </r>
  <r>
    <n v="2210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170"/>
    <s v="Fuera de lugar de encierro"/>
    <x v="0"/>
    <s v="Agresiones"/>
    <s v="Arma de fuego"/>
    <s v="Sin datos"/>
  </r>
  <r>
    <n v="2216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71"/>
    <s v="Fuera de lugar de encierro"/>
    <x v="0"/>
    <s v="Agresiones"/>
    <s v="Arma de fuego"/>
    <s v="Sin datos"/>
  </r>
  <r>
    <n v="2223"/>
    <s v="Sin Datos"/>
    <s v="Sin Datos"/>
    <n v="40"/>
    <s v="40 a 49 años"/>
    <s v="Varón"/>
    <s v="Sin datos"/>
    <s v="Provincial"/>
    <s v="Buenos Aires"/>
    <s v="Intervención FFSS"/>
    <s v="Policía de la Provincia de Buenos Aires"/>
    <s v="No corresponde"/>
    <s v="No corresponde"/>
    <x v="172"/>
    <s v="Fuera de lugar de encierro"/>
    <x v="0"/>
    <s v="Agresiones"/>
    <s v="Arma de fuego"/>
    <s v="Sin datos"/>
  </r>
  <r>
    <n v="2226"/>
    <s v="Sin Datos"/>
    <s v="Sin Datos"/>
    <n v="44"/>
    <s v="40 a 49 años"/>
    <s v="Varón"/>
    <s v="Sin datos"/>
    <s v="Provincial"/>
    <s v="Buenos Aires"/>
    <s v="Intervención FFSS"/>
    <s v="Policía de la Provincia de Buenos Aires"/>
    <s v="No corresponde"/>
    <s v="No corresponde"/>
    <x v="173"/>
    <s v="Fuera de lugar de encierro"/>
    <x v="0"/>
    <s v="Agresiones"/>
    <s v="Arma de fuego"/>
    <s v="Sin datos"/>
  </r>
  <r>
    <n v="2227"/>
    <s v="Sin Datos"/>
    <s v="Sin Datos"/>
    <n v="46"/>
    <s v="40 a 49 años"/>
    <s v="Mujer"/>
    <s v="Sin datos"/>
    <s v="Provincial"/>
    <s v="Buenos Aires"/>
    <s v="Intervención FFSS"/>
    <s v="Policía de la Provincia de Buenos Aires"/>
    <s v="No corresponde"/>
    <s v="No corresponde"/>
    <x v="173"/>
    <s v="Fuera de lugar de encierro"/>
    <x v="0"/>
    <s v="Agresiones"/>
    <s v="Arma de fuego"/>
    <s v="Sin datos"/>
  </r>
  <r>
    <n v="2228"/>
    <s v="Sin Datos"/>
    <s v="Sin Datos"/>
    <n v="12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73"/>
    <s v="Fuera de lugar de encierro"/>
    <x v="0"/>
    <s v="Agresiones"/>
    <s v="Arma de fuego"/>
    <s v="Sin datos"/>
  </r>
  <r>
    <n v="2241"/>
    <s v="Marcelo Andrés"/>
    <s v="Cabañas Vega"/>
    <n v="29"/>
    <s v="21 a 29 años"/>
    <s v="Varón"/>
    <s v="Sin datos"/>
    <s v="Federal"/>
    <s v="Buenos Aires"/>
    <s v="Intervención FFSS"/>
    <s v="Policía Federal Argentina"/>
    <s v="No corresponde"/>
    <m/>
    <x v="174"/>
    <s v="Fuera de lugar de encierro"/>
    <x v="0"/>
    <s v="Agresiones"/>
    <s v="Arma de fuego"/>
    <s v="Si"/>
  </r>
  <r>
    <n v="2394"/>
    <s v="Braian"/>
    <s v="Cañete Romero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75"/>
    <s v="Fuera de lugar de encierro"/>
    <x v="0"/>
    <s v="Siniestro"/>
    <s v="Vehículo"/>
    <s v="Si"/>
  </r>
  <r>
    <n v="2242"/>
    <s v="Lucas Román"/>
    <s v="Acosta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74"/>
    <s v="Fuera de lugar de encierro"/>
    <x v="0"/>
    <s v="Agresiones"/>
    <s v="Arma de fuego"/>
    <s v="Si"/>
  </r>
  <r>
    <n v="2255"/>
    <s v="Benjamín Luis"/>
    <s v="Pacheco"/>
    <n v="14"/>
    <s v="Menos de 18 años"/>
    <s v="Varón"/>
    <s v="Sin datos"/>
    <s v="CABA"/>
    <s v="Buenos Aires"/>
    <s v="Intervención FFSS"/>
    <s v="Policía de la Ciudad de Buenos Aires"/>
    <s v="No corresponde"/>
    <s v="No corresponde"/>
    <x v="176"/>
    <s v="Fuera de lugar de encierro"/>
    <x v="0"/>
    <s v="Agresiones"/>
    <s v="Arma de fuego"/>
    <s v="Si"/>
  </r>
  <r>
    <n v="2259"/>
    <s v="Claudio Leonel"/>
    <s v="Querell Corvera"/>
    <n v="20"/>
    <s v="18 a 20 años"/>
    <s v="Varón"/>
    <s v="Sin datos"/>
    <s v="Federal"/>
    <s v="Buenos Aires"/>
    <s v="Intervención FFSS"/>
    <s v="Policía Federal Argentina"/>
    <s v="No corresponde"/>
    <m/>
    <x v="177"/>
    <s v="Fuera de lugar de encierro"/>
    <x v="0"/>
    <s v="Agresiones"/>
    <s v="Arma de fuego"/>
    <s v="Si"/>
  </r>
  <r>
    <n v="2264"/>
    <s v="Sin Datos"/>
    <s v="Sin Datos"/>
    <n v="24"/>
    <s v="21 a 29 años"/>
    <s v="Varón"/>
    <s v="Sin datos"/>
    <s v="CABA"/>
    <s v="Buenos Aires"/>
    <s v="Intervención FFSS"/>
    <s v="Policía de la Ciudad de Buenos Aires"/>
    <s v="No corresponde"/>
    <s v="No corresponde"/>
    <x v="178"/>
    <s v="Fuera de lugar de encierro"/>
    <x v="0"/>
    <s v="Agresiones"/>
    <s v="Arma de fuego"/>
    <s v="Si"/>
  </r>
  <r>
    <n v="2265"/>
    <s v="Raul Gabriel"/>
    <s v="Roux Baena"/>
    <n v="80"/>
    <s v="60 años o más"/>
    <s v="Varón"/>
    <s v="Sin datos"/>
    <s v="Provincial"/>
    <s v="Mendoza"/>
    <s v="Intervención FFSS"/>
    <s v="Policía de la Provincia de Mendoza"/>
    <s v="No corresponde"/>
    <d v="2024-01-17T00:00:00"/>
    <x v="178"/>
    <s v="Fuera de lugar de encierro"/>
    <x v="0"/>
    <s v="Agresiones"/>
    <s v="Arma de fuego"/>
    <s v="Si"/>
  </r>
  <r>
    <n v="2281"/>
    <s v="Franco Ezequiel"/>
    <s v="Rodríguez Miño"/>
    <n v="21"/>
    <s v="21 a 29 años"/>
    <s v="Varón"/>
    <s v="Sin datos"/>
    <s v="Federal"/>
    <s v="Buenos Aires"/>
    <s v="Intervención FFSS"/>
    <s v="Policía Federal Argentina"/>
    <s v="No corresponde"/>
    <m/>
    <x v="179"/>
    <s v="Fuera de lugar de encierro"/>
    <x v="0"/>
    <s v="Agresiones"/>
    <s v="Arma de fuego"/>
    <s v="Si"/>
  </r>
  <r>
    <n v="2285"/>
    <s v="Agustín Emiliano"/>
    <s v="Córdoba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80"/>
    <s v="Fuera de lugar de encierro"/>
    <x v="0"/>
    <s v="Agresiones"/>
    <s v="Arma de fuego"/>
    <s v="Si"/>
  </r>
  <r>
    <n v="2290"/>
    <s v="Agustín Nicolás"/>
    <s v="Ruiz Thoma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181"/>
    <s v="Fuera de lugar de encierro"/>
    <x v="0"/>
    <s v="Agresiones"/>
    <s v="Arma de fuego"/>
    <s v="Si"/>
  </r>
  <r>
    <n v="2296"/>
    <s v="Lautaro Daniel"/>
    <s v="Jiménez"/>
    <n v="20"/>
    <s v="18 a 20 años"/>
    <s v="Varón"/>
    <s v="Sin datos"/>
    <s v="Federal"/>
    <s v="Buenos Aires"/>
    <s v="Intervención FFSS"/>
    <s v="Policía Federal Argentina"/>
    <s v="No corresponde"/>
    <m/>
    <x v="182"/>
    <s v="Fuera de lugar de encierro"/>
    <x v="0"/>
    <s v="Agresiones"/>
    <s v="Arma de fuego"/>
    <s v="Si"/>
  </r>
  <r>
    <n v="2303"/>
    <s v="Daniel Alejandro"/>
    <s v="Collado"/>
    <n v="33"/>
    <s v="30 a 39 años"/>
    <s v="Varón"/>
    <s v="Sin datos"/>
    <s v="Federal"/>
    <s v="Buenos Aires"/>
    <s v="Intervención FFSS"/>
    <s v="Gendarmería Nacional Argentina"/>
    <s v="No corresponde"/>
    <s v="No corresponde"/>
    <x v="183"/>
    <s v="Fuera de lugar de encierro"/>
    <x v="0"/>
    <s v="Agresiones"/>
    <s v="Arma de fuego"/>
    <s v="Si"/>
  </r>
  <r>
    <n v="2305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184"/>
    <s v="Fuera de lugar de encierro"/>
    <x v="0"/>
    <s v="Agresiones"/>
    <s v="Arma de fuego"/>
    <s v="Si"/>
  </r>
  <r>
    <n v="2309"/>
    <s v="Federico Gaston "/>
    <s v="Orihuela"/>
    <n v="37"/>
    <s v="30 a 39 años"/>
    <s v="Varón"/>
    <s v="Sin datos"/>
    <s v="Provincial"/>
    <s v="San Juan"/>
    <s v="Intervención FFSS"/>
    <s v="Policía de la Provincia de San Juan"/>
    <s v="No corresponde"/>
    <m/>
    <x v="185"/>
    <s v="Fuera de lugar de encierro"/>
    <x v="0"/>
    <s v="Agresiones"/>
    <s v="Arma de fuego"/>
    <s v="Si"/>
  </r>
  <r>
    <n v="2310"/>
    <s v="Christopher Anderzon"/>
    <s v="Espinoza Quispe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86"/>
    <s v="Fuera de lugar de encierro"/>
    <x v="0"/>
    <s v="Agresiones"/>
    <s v="Arma de fuego"/>
    <s v="Si"/>
  </r>
  <r>
    <n v="2523"/>
    <s v="Luis Adriano"/>
    <s v="Regondi"/>
    <n v="51"/>
    <s v="50 a 59 años"/>
    <s v="Varón"/>
    <s v="Sin datos"/>
    <s v="Provincial"/>
    <s v="Buenos Aires"/>
    <s v="Intervención FFSS"/>
    <s v="Policía de la Provincia de Buenos Aires"/>
    <s v="No corresponde"/>
    <s v="No corresponde"/>
    <x v="187"/>
    <s v="Fuera de lugar de encierro"/>
    <x v="0"/>
    <s v="Siniestro"/>
    <s v="Vehículo"/>
    <s v="Si"/>
  </r>
  <r>
    <n v="2311"/>
    <s v="Gonzalo Leonel"/>
    <s v="Villalba Blanco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86"/>
    <s v="Fuera de lugar de encierro"/>
    <x v="0"/>
    <s v="Agresiones"/>
    <s v="Arma de fuego"/>
    <s v="Si"/>
  </r>
  <r>
    <n v="2315"/>
    <s v="Abel Ignacio"/>
    <s v="Cortez"/>
    <n v="26"/>
    <s v="21 a 29 años"/>
    <s v="Varón"/>
    <s v="Sin datos"/>
    <s v="Provincial"/>
    <s v="Córdoba"/>
    <s v="Intervención FFSS"/>
    <s v="Policía de la Provincia de Córdoba"/>
    <s v="No corresponde"/>
    <d v="2024-02-13T00:00:00"/>
    <x v="188"/>
    <s v="Fuera de lugar de encierro"/>
    <x v="0"/>
    <s v="Agresiones"/>
    <s v="Arma de fuego"/>
    <s v="Si"/>
  </r>
  <r>
    <n v="2544"/>
    <s v="Pedro"/>
    <s v="Pressavento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89"/>
    <s v="Fuera de lugar de encierro"/>
    <x v="0"/>
    <s v="Siniestro"/>
    <s v="Vehículo"/>
    <s v="Si"/>
  </r>
  <r>
    <n v="2318"/>
    <s v="Maximiliando Ezequiel"/>
    <s v="Gomez"/>
    <n v="30"/>
    <s v="30 a 39 años"/>
    <s v="Varón"/>
    <s v="Sin datos"/>
    <s v="Provincial"/>
    <s v="Córdoba"/>
    <s v="Intervención FFSS"/>
    <s v="Policía de la Provincia de Córdoba"/>
    <s v="No corresponde"/>
    <d v="2024-02-14T00:00:00"/>
    <x v="190"/>
    <s v="Fuera de lugar de encierro"/>
    <x v="0"/>
    <s v="Agresiones"/>
    <s v="Arma de fuego"/>
    <s v="Si"/>
  </r>
  <r>
    <n v="2321"/>
    <s v="Demian Gael"/>
    <s v="Ancona"/>
    <n v="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91"/>
    <s v="Fuera de lugar de encierro"/>
    <x v="0"/>
    <s v="Agresiones"/>
    <s v="Arma de fuego"/>
    <s v="Si"/>
  </r>
  <r>
    <n v="2322"/>
    <s v="Mateo Román"/>
    <s v="Dionisio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91"/>
    <s v="Fuera de lugar de encierro"/>
    <x v="0"/>
    <s v="Agresiones"/>
    <s v="Arma de fuego"/>
    <s v="Si"/>
  </r>
  <r>
    <n v="2323"/>
    <s v="Jonathan David"/>
    <s v="Díaz"/>
    <n v="21"/>
    <s v="21 a 29 años"/>
    <s v="Varón"/>
    <s v="Sin datos"/>
    <s v="Federal"/>
    <s v="Buenos Aires"/>
    <s v="Intervención FFSS"/>
    <s v="Policía Federal Argentina"/>
    <s v="No corresponde"/>
    <m/>
    <x v="192"/>
    <s v="Fuera de lugar de encierro"/>
    <x v="0"/>
    <s v="Agresiones"/>
    <s v="Arma de fuego"/>
    <s v="Si"/>
  </r>
  <r>
    <n v="2324"/>
    <s v="Thiago Valentín Yoel"/>
    <s v="Ricartez"/>
    <n v="16"/>
    <s v="Menos de 18 años"/>
    <s v="Varón"/>
    <s v="Sin datos"/>
    <s v="Federal"/>
    <s v="Buenos Aires"/>
    <s v="Intervención FFSS"/>
    <s v="Policía Federal Argentina"/>
    <s v="No corresponde"/>
    <m/>
    <x v="192"/>
    <s v="Fuera de lugar de encierro"/>
    <x v="0"/>
    <s v="Agresiones"/>
    <s v="Arma de fuego"/>
    <s v="Si"/>
  </r>
  <r>
    <n v="2325"/>
    <s v=" Nicolas Emiliano"/>
    <s v="Luaces"/>
    <n v="35"/>
    <s v="30 a 39 años"/>
    <s v="Varón"/>
    <s v="Sin datos"/>
    <s v="Provincial"/>
    <s v="Córdoba"/>
    <s v="Intervención FFSS"/>
    <s v="Policía de la Provincia de Córdoba"/>
    <s v="No corresponde"/>
    <d v="2024-02-16T00:00:00"/>
    <x v="193"/>
    <s v="Fuera de lugar de encierro"/>
    <x v="0"/>
    <s v="Agresiones"/>
    <s v="Arma de fuego"/>
    <s v="Si"/>
  </r>
  <r>
    <n v="2326"/>
    <s v="Facundo"/>
    <s v="Bosoms"/>
    <n v="21"/>
    <s v="21 a 29 años"/>
    <s v="Varón"/>
    <s v="Sin datos"/>
    <s v="CABA"/>
    <s v="Buenos Aires"/>
    <s v="Intervención FFSS"/>
    <s v="Policía de la Ciudad de Buenos Aires"/>
    <s v="No corresponde"/>
    <s v="No corresponde"/>
    <x v="194"/>
    <s v="Fuera de lugar de encierro"/>
    <x v="0"/>
    <s v="Agresiones"/>
    <s v="Arma de fuego"/>
    <s v="Si"/>
  </r>
  <r>
    <n v="2327"/>
    <s v="Ezequiel Caetano"/>
    <s v="Coronel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94"/>
    <s v="Fuera de lugar de encierro"/>
    <x v="0"/>
    <s v="Agresiones"/>
    <s v="Arma de fuego"/>
    <s v="Si"/>
  </r>
  <r>
    <n v="2330"/>
    <s v="Maximiliano Antonio"/>
    <s v="Ramirez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95"/>
    <s v="Fuera de lugar de encierro"/>
    <x v="0"/>
    <s v="Agresiones"/>
    <s v="Arma de fuego"/>
    <s v="Si"/>
  </r>
  <r>
    <n v="2331"/>
    <s v="Alexander Javier"/>
    <s v="Ruiz"/>
    <n v="14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95"/>
    <s v="Fuera de lugar de encierro"/>
    <x v="0"/>
    <s v="Agresiones"/>
    <s v="Arma de fuego"/>
    <s v="Si"/>
  </r>
  <r>
    <n v="2334"/>
    <s v="Kevin Ezequiel"/>
    <s v="Fichera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96"/>
    <s v="Fuera de lugar de encierro"/>
    <x v="0"/>
    <s v="Agresiones"/>
    <s v="Arma de fuego"/>
    <s v="Si"/>
  </r>
  <r>
    <n v="2344"/>
    <s v="Lautaro Nazareno Tomas"/>
    <s v="Romego"/>
    <n v="17"/>
    <s v="Menos de 18 años"/>
    <s v="Varón"/>
    <s v="Sin datos"/>
    <s v="Federal"/>
    <s v="Buenos Aires"/>
    <s v="Intervención FFSS"/>
    <s v="Policía Federal Argentina"/>
    <s v="No corresponde"/>
    <m/>
    <x v="197"/>
    <s v="Fuera de lugar de encierro"/>
    <x v="0"/>
    <s v="Agresiones"/>
    <s v="Arma de fuego"/>
    <s v="Si"/>
  </r>
  <r>
    <n v="2345"/>
    <s v="Nahuel Ezequiel"/>
    <s v="Loira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98"/>
    <s v="Fuera de lugar de encierro"/>
    <x v="0"/>
    <s v="Agresiones"/>
    <s v="Arma de fuego"/>
    <s v="Si"/>
  </r>
  <r>
    <n v="2346"/>
    <s v="Dylan Nicolás"/>
    <s v="Gauna"/>
    <n v="18"/>
    <s v="18 a 20 años"/>
    <s v="Varón"/>
    <s v="Sin datos"/>
    <s v="Federal"/>
    <s v="Buenos Aires"/>
    <s v="Intervención FFSS"/>
    <s v="Policía Federal Argentina"/>
    <s v="No corresponde"/>
    <m/>
    <x v="198"/>
    <s v="Fuera de lugar de encierro"/>
    <x v="0"/>
    <s v="Agresiones"/>
    <s v="Arma de fuego"/>
    <s v="Si"/>
  </r>
  <r>
    <n v="2353"/>
    <s v="Rodrigo Uriel"/>
    <s v="Werbach López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99"/>
    <s v="Fuera de lugar de encierro"/>
    <x v="0"/>
    <s v="Agresiones"/>
    <s v="Arma de fuego"/>
    <s v="Si"/>
  </r>
  <r>
    <n v="2358"/>
    <s v=" Juan Román"/>
    <s v="Maciel Vallejos"/>
    <n v="25"/>
    <s v="21 a 29 años"/>
    <s v="Varón"/>
    <s v="Sin datos"/>
    <s v="Federal"/>
    <s v="Ciudad Autónoma de Buenos Aires"/>
    <s v="Intervención FFSS"/>
    <s v="Policía Federal Argentina"/>
    <s v="No corresponde"/>
    <m/>
    <x v="200"/>
    <s v="Fuera de lugar de encierro"/>
    <x v="0"/>
    <s v="Agresiones"/>
    <s v="Arma de fuego"/>
    <s v="Si"/>
  </r>
  <r>
    <n v="2362"/>
    <s v="Tomas"/>
    <s v="García Tapia"/>
    <n v="24"/>
    <s v="21 a 29 años"/>
    <s v="Varón"/>
    <s v="Sin datos"/>
    <s v="Federal"/>
    <s v="Buenos Aires"/>
    <s v="Intervención FFSS"/>
    <s v="Policía Federal Argentina"/>
    <s v="No corresponde"/>
    <m/>
    <x v="201"/>
    <s v="Fuera de lugar de encierro"/>
    <x v="0"/>
    <s v="Agresiones"/>
    <s v="Arma de fuego"/>
    <s v="Si"/>
  </r>
  <r>
    <n v="2365"/>
    <s v="David Emanuel"/>
    <s v="Lugo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202"/>
    <s v="Fuera de lugar de encierro"/>
    <x v="0"/>
    <s v="Agresiones"/>
    <s v="Golpe por o contra"/>
    <s v="Si"/>
  </r>
  <r>
    <n v="2366"/>
    <s v="Elías"/>
    <s v="Moreno"/>
    <n v="15"/>
    <s v="Menos de 18 años"/>
    <s v="Varón"/>
    <s v="Sin datos"/>
    <s v="Provincial"/>
    <s v="Córdoba"/>
    <s v="Intervención FFSS"/>
    <s v="Policía de la Provincia de Córdoba"/>
    <s v="No corresponde"/>
    <m/>
    <x v="203"/>
    <s v="Fuera de lugar de encierro"/>
    <x v="0"/>
    <s v="Agresiones"/>
    <s v="Vehículo"/>
    <s v="Si"/>
  </r>
  <r>
    <n v="2367"/>
    <s v="Marcos Román O Marcos César"/>
    <s v="Acosta O Pereyra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03"/>
    <s v="Fuera de lugar de encierro"/>
    <x v="0"/>
    <s v="Agresiones"/>
    <s v="Arma de fuego"/>
    <s v="Si"/>
  </r>
  <r>
    <n v="2368"/>
    <s v="Mauro Ramón"/>
    <s v="Paz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203"/>
    <s v="Fuera de lugar de encierro"/>
    <x v="0"/>
    <s v="Agresiones"/>
    <s v="Arma de fuego"/>
    <s v="Si"/>
  </r>
  <r>
    <n v="2369"/>
    <s v="Juan José"/>
    <s v="Lotero"/>
    <n v="22"/>
    <s v="21 a 29 años"/>
    <s v="Varón"/>
    <s v="Sin datos"/>
    <s v="CABA"/>
    <s v="Buenos Aires"/>
    <s v="Intervención FFSS"/>
    <s v="Policía de la Ciudad de Buenos Aires"/>
    <s v="No corresponde"/>
    <s v="No corresponde"/>
    <x v="204"/>
    <s v="Fuera de lugar de encierro"/>
    <x v="0"/>
    <s v="Agresiones"/>
    <s v="Arma de fuego"/>
    <s v="Si"/>
  </r>
  <r>
    <n v="2370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204"/>
    <s v="Fuera de lugar de encierro"/>
    <x v="0"/>
    <s v="Agresiones"/>
    <s v="Arma de fuego"/>
    <s v="Si"/>
  </r>
  <r>
    <n v="2372"/>
    <s v="Isaias Ezequiel Ramirez"/>
    <s v="Ramirez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205"/>
    <s v="Fuera de lugar de encierro"/>
    <x v="0"/>
    <s v="Agresiones"/>
    <s v="Arma de fuego"/>
    <s v="Si"/>
  </r>
  <r>
    <n v="2374"/>
    <s v="Dylan Agustín"/>
    <s v="Ferreyra"/>
    <n v="17"/>
    <s v="Menos de 18 años"/>
    <s v="Varón"/>
    <s v="Sin datos"/>
    <s v="Federal"/>
    <s v="Buenos Aires"/>
    <s v="Intervención FFSS"/>
    <s v="Gendarmería Nacional Argentina"/>
    <s v="No corresponde"/>
    <s v="No corresponde"/>
    <x v="206"/>
    <s v="Fuera de lugar de encierro"/>
    <x v="0"/>
    <s v="Agresiones"/>
    <s v="Arma de fuego"/>
    <s v="Si"/>
  </r>
  <r>
    <n v="2375"/>
    <s v="Lucas Gabriel"/>
    <s v="López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06"/>
    <s v="Fuera de lugar de encierro"/>
    <x v="0"/>
    <s v="Agresiones"/>
    <s v="Arma de fuego"/>
    <s v="Si"/>
  </r>
  <r>
    <n v="2376"/>
    <s v="Laureano Agustín"/>
    <s v="Vallej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06"/>
    <s v="Fuera de lugar de encierro"/>
    <x v="0"/>
    <s v="Agresiones"/>
    <s v="Arma de fuego"/>
    <s v="Si"/>
  </r>
  <r>
    <n v="2377"/>
    <s v="Carlos Ariel"/>
    <s v="Calderón"/>
    <n v="25"/>
    <s v="21 a 29 años"/>
    <s v="Varón"/>
    <s v="Sin datos"/>
    <s v="Federal"/>
    <s v="Buenos Aires"/>
    <s v="Intervención FFSS"/>
    <s v="Policía Federal Argentina"/>
    <s v="No corresponde"/>
    <m/>
    <x v="207"/>
    <s v="Fuera de lugar de encierro"/>
    <x v="0"/>
    <s v="Agresiones"/>
    <s v="Arma de fuego"/>
    <s v="Si"/>
  </r>
  <r>
    <n v="2770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08"/>
    <s v="Fuera de lugar de encierro"/>
    <x v="0"/>
    <s v="Siniestro"/>
    <s v="Vehículo"/>
    <s v="Sin datos"/>
  </r>
  <r>
    <n v="2390"/>
    <s v="Franco Ariel"/>
    <s v="Bordón"/>
    <n v="20"/>
    <s v="18 a 20 años"/>
    <s v="Varón"/>
    <s v="Sin datos"/>
    <s v="Federal"/>
    <s v="Buenos Aires"/>
    <s v="Intervención FFSS"/>
    <s v="Policía Federal Argentina"/>
    <s v="No corresponde"/>
    <m/>
    <x v="209"/>
    <s v="Fuera de lugar de encierro"/>
    <x v="0"/>
    <s v="Agresiones"/>
    <s v="Arma de fuego"/>
    <s v="Si"/>
  </r>
  <r>
    <n v="2392"/>
    <s v="Juan Agustín"/>
    <s v="Fleita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210"/>
    <s v="Fuera de lugar de encierro"/>
    <x v="0"/>
    <s v="Agresiones"/>
    <s v="Arma de fuego"/>
    <s v="Si"/>
  </r>
  <r>
    <n v="2398"/>
    <s v="Horacio Ángel"/>
    <s v="Retamar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211"/>
    <s v="Fuera de lugar de encierro"/>
    <x v="0"/>
    <s v="Agresiones"/>
    <s v="Arma de fuego"/>
    <s v="Si"/>
  </r>
  <r>
    <n v="2402"/>
    <s v="Rodrigo"/>
    <s v="Arce"/>
    <n v="19"/>
    <s v="18 a 20 años"/>
    <s v="Varón"/>
    <s v="Sin datos"/>
    <s v="Provincial"/>
    <s v="Córdoba"/>
    <s v="Intervención FFSS"/>
    <s v="Policía de la Provincia de Córdoba"/>
    <s v="No corresponde"/>
    <d v="2024-04-05T00:00:00"/>
    <x v="212"/>
    <s v="Fuera de lugar de encierro"/>
    <x v="0"/>
    <s v="Agresiones"/>
    <s v="Arma de fuego"/>
    <s v="Si"/>
  </r>
  <r>
    <n v="2410"/>
    <s v="Martin Alejandro"/>
    <s v="Leiva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13"/>
    <s v="Fuera de lugar de encierro"/>
    <x v="0"/>
    <s v="Agresiones"/>
    <s v="Arma de fuego"/>
    <s v="Si"/>
  </r>
  <r>
    <n v="2414"/>
    <s v=" Agustin Nicolas"/>
    <s v="Leguizamon Ojeda"/>
    <n v="16"/>
    <s v="Menos de 18 años"/>
    <s v="Varón"/>
    <s v="Sin datos"/>
    <s v="CABA"/>
    <s v="Ciudad Autónoma de Buenos Aires"/>
    <s v="Intervención FFSS"/>
    <s v="Policía de la Ciudad de Buenos Aires"/>
    <s v="No corresponde"/>
    <s v="No corresponde"/>
    <x v="214"/>
    <s v="Fuera de lugar de encierro"/>
    <x v="0"/>
    <s v="Agresiones"/>
    <s v="Arma de fuego"/>
    <s v="Si"/>
  </r>
  <r>
    <n v="2425"/>
    <s v="Franco Roberto"/>
    <s v="Cortes Bueno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15"/>
    <s v="Fuera de lugar de encierro"/>
    <x v="0"/>
    <s v="Agresiones"/>
    <s v="Sin datos"/>
    <s v="Si"/>
  </r>
  <r>
    <n v="2426"/>
    <s v="Pablo Diego"/>
    <s v="Mesa"/>
    <n v="51"/>
    <s v="50 a 59 años"/>
    <s v="Varón"/>
    <s v="Sin datos"/>
    <s v="Provincial"/>
    <s v="Buenos Aires"/>
    <s v="Intervención FFSS"/>
    <s v="Policía de la Provincia de Buenos Aires"/>
    <s v="No corresponde"/>
    <s v="No corresponde"/>
    <x v="215"/>
    <s v="Fuera de lugar de encierro"/>
    <x v="0"/>
    <s v="Agresiones"/>
    <s v="Arma de fuego"/>
    <s v="Si"/>
  </r>
  <r>
    <n v="2430"/>
    <s v="Thiago Rodrigo"/>
    <s v="Alarcón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16"/>
    <s v="Fuera de lugar de encierro"/>
    <x v="0"/>
    <s v="Agresiones"/>
    <s v="Arma de fuego"/>
    <s v="Si"/>
  </r>
  <r>
    <n v="2435"/>
    <s v="Lucas Emmanuel Alfredo"/>
    <s v="Ciarallo"/>
    <n v="25"/>
    <s v="21 a 29 años"/>
    <s v="Varón"/>
    <s v="Sin datos"/>
    <s v="CABA"/>
    <s v="Buenos Aires"/>
    <s v="Intervención FFSS"/>
    <s v="Policía de la Ciudad de Buenos Aires"/>
    <s v="No corresponde"/>
    <s v="No corresponde"/>
    <x v="217"/>
    <s v="Fuera de lugar de encierro"/>
    <x v="0"/>
    <s v="Agresiones"/>
    <s v="Arma de fuego"/>
    <s v="Si"/>
  </r>
  <r>
    <n v="2437"/>
    <s v="Julio César"/>
    <s v="Morales"/>
    <n v="35"/>
    <s v="30 a 39 años"/>
    <s v="Varón"/>
    <s v="Sin datos"/>
    <s v="Provincial"/>
    <s v="Buenos Aires"/>
    <s v="Intervención FFSS"/>
    <s v="Policía de la Provincia de Buenos Aires"/>
    <s v="No corresponde"/>
    <s v="No corresponde"/>
    <x v="218"/>
    <s v="Fuera de lugar de encierro"/>
    <x v="0"/>
    <s v="Agresiones"/>
    <s v="Arma de fuego"/>
    <s v="Si"/>
  </r>
  <r>
    <n v="2901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19"/>
    <s v="Fuera de lugar de encierro"/>
    <x v="0"/>
    <s v="Siniestro"/>
    <s v="Vehículo"/>
    <s v="Sin datos"/>
  </r>
  <r>
    <n v="1252"/>
    <s v="Leandro Fabricio"/>
    <s v="Bravo"/>
    <n v="31"/>
    <s v="30 a 39 años"/>
    <s v="Varón"/>
    <s v="Sin datos"/>
    <s v="Provincial"/>
    <s v="Chaco"/>
    <s v="Intervención FFSS"/>
    <s v="Policía de la provincia de Chaco"/>
    <s v="No corresponde"/>
    <s v="No corresponde"/>
    <x v="220"/>
    <s v="Fuera de lugar de encierro"/>
    <x v="0"/>
    <s v="No determinada"/>
    <s v="No clasificable"/>
    <s v="Sin datos"/>
  </r>
  <r>
    <n v="2448"/>
    <s v="José Mateo"/>
    <s v="Marchesse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21"/>
    <s v="Fuera de lugar de encierro"/>
    <x v="0"/>
    <s v="Agresiones"/>
    <s v="Sin datos"/>
    <s v="Si"/>
  </r>
  <r>
    <n v="2449"/>
    <s v="Germán Federico"/>
    <s v="Zapata Ruiz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221"/>
    <s v="Fuera de lugar de encierro"/>
    <x v="0"/>
    <s v="Agresiones"/>
    <s v="Arma de fuego"/>
    <s v="Si"/>
  </r>
  <r>
    <n v="2450"/>
    <s v="Fernando Héctor"/>
    <s v="Zárate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222"/>
    <s v="Fuera de lugar de encierro"/>
    <x v="0"/>
    <s v="Agresiones"/>
    <s v="Arma de fuego"/>
    <s v="Si"/>
  </r>
  <r>
    <n v="2452"/>
    <s v="Jorge Gabriel"/>
    <s v="Castillo Herrera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23"/>
    <s v="Fuera de lugar de encierro"/>
    <x v="0"/>
    <s v="Agresiones"/>
    <s v="Arma de fuego"/>
    <s v="Si"/>
  </r>
  <r>
    <n v="1659"/>
    <s v="Sin Datos"/>
    <s v="Sin Datos"/>
    <m/>
    <s v="Sin datos"/>
    <s v="Varón"/>
    <s v="Sin datos"/>
    <s v="Provincial"/>
    <s v="Córdoba"/>
    <s v="Intervención FFSS"/>
    <s v="Policía de la Provincia de Córdoba"/>
    <s v="No corresponde"/>
    <s v="No corresponde"/>
    <x v="65"/>
    <s v="Fuera de lugar de encierro"/>
    <x v="0"/>
    <s v="No determinada"/>
    <s v="No clasificable"/>
    <s v="Sin datos"/>
  </r>
  <r>
    <n v="1916"/>
    <s v="Ariel Gustavo"/>
    <s v="Ramos"/>
    <n v="28"/>
    <s v="21 a 29 años"/>
    <s v="Varón"/>
    <s v="Sin datos"/>
    <s v="Provincial"/>
    <s v="Córdoba"/>
    <s v="Intervención FFSS"/>
    <s v="Policía de la Provincia de Córdoba"/>
    <s v="No corresponde"/>
    <d v="2023-05-26T00:00:00"/>
    <x v="224"/>
    <s v="Fuera de lugar de encierro"/>
    <x v="0"/>
    <s v="No determinada"/>
    <s v="No clasificable"/>
    <s v="Si"/>
  </r>
  <r>
    <n v="1943"/>
    <s v="Cesar Daniel"/>
    <s v="Bustos"/>
    <n v="47"/>
    <s v="40 a 49 años"/>
    <s v="Varón"/>
    <s v="Sin datos"/>
    <s v="Provincial"/>
    <s v="Córdoba"/>
    <s v="Intervención FFSS"/>
    <s v="Policía de la Provincia de Córdoba"/>
    <s v="No corresponde"/>
    <m/>
    <x v="225"/>
    <s v="Fuera de lugar de encierro"/>
    <x v="0"/>
    <s v="No determinada"/>
    <s v="No clasificable"/>
    <s v="Si"/>
  </r>
  <r>
    <n v="2458"/>
    <s v="Diego Iván"/>
    <s v="Navarro"/>
    <n v="16"/>
    <s v="Menos de 18 años"/>
    <s v="Varón"/>
    <s v="Sin datos"/>
    <s v="Federal"/>
    <s v="Buenos Aires"/>
    <s v="Intervención FFSS"/>
    <s v="Gendarmería Nacional Argentina"/>
    <s v="No corresponde"/>
    <s v="No corresponde"/>
    <x v="226"/>
    <s v="Fuera de lugar de encierro"/>
    <x v="0"/>
    <s v="Agresiones"/>
    <s v="Arma de fuego"/>
    <s v="Si"/>
  </r>
  <r>
    <n v="2306"/>
    <s v="Rodrigo Enrique"/>
    <s v="Gomez"/>
    <n v="19"/>
    <s v="18 a 20 años"/>
    <s v="Varón"/>
    <s v="Sin datos"/>
    <s v="Provincial"/>
    <s v="Córdoba"/>
    <s v="Intervención FFSS"/>
    <s v="Policía de la Provincia de Córdoba"/>
    <s v="No corresponde"/>
    <d v="2024-02-09T00:00:00"/>
    <x v="185"/>
    <s v="Fuera de lugar de encierro"/>
    <x v="0"/>
    <s v="Siniestro"/>
    <s v="Vehículo"/>
    <s v="Sin datos"/>
  </r>
  <r>
    <n v="2307"/>
    <s v="German Emiliano"/>
    <s v="Pastore"/>
    <n v="19"/>
    <s v="18 a 20 años"/>
    <s v="Varón"/>
    <s v="Sin datos"/>
    <s v="Provincial"/>
    <s v="Córdoba"/>
    <s v="Intervención FFSS"/>
    <s v="Policía de la Provincia de Córdoba"/>
    <s v="No corresponde"/>
    <d v="2024-02-09T00:00:00"/>
    <x v="185"/>
    <s v="Fuera de lugar de encierro"/>
    <x v="0"/>
    <s v="Siniestro"/>
    <s v="Vehículo"/>
    <s v="Sin datos"/>
  </r>
  <r>
    <n v="2459"/>
    <s v="Sandra Natalia"/>
    <s v="Almirón"/>
    <n v="34"/>
    <s v="30 a 39 años"/>
    <s v="Mujer"/>
    <s v="Sin datos"/>
    <s v="Federal"/>
    <s v="Buenos Aires"/>
    <s v="Intervención FFSS"/>
    <s v="Prefectura Naval Argentina"/>
    <s v="No corresponde"/>
    <m/>
    <x v="226"/>
    <s v="Fuera de lugar de encierro"/>
    <x v="0"/>
    <s v="Agresiones"/>
    <s v="Arma de fuego"/>
    <s v="Si"/>
  </r>
  <r>
    <n v="2468"/>
    <s v="Nahuel Alejandro"/>
    <s v="Silva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27"/>
    <s v="Fuera de lugar de encierro"/>
    <x v="0"/>
    <s v="Agresiones"/>
    <s v="Arma de fuego"/>
    <s v="Si"/>
  </r>
  <r>
    <n v="2470"/>
    <s v="Gonzalo Alfonso"/>
    <s v="Verón"/>
    <n v="31"/>
    <s v="30 a 39 años"/>
    <s v="Varón"/>
    <s v="Sin datos"/>
    <s v="Federal"/>
    <s v="Buenos Aires"/>
    <s v="Intervención FFSS"/>
    <s v="Policía Federal Argentina"/>
    <s v="No corresponde"/>
    <m/>
    <x v="228"/>
    <s v="Fuera de lugar de encierro"/>
    <x v="0"/>
    <s v="Agresiones"/>
    <s v="Arma de fuego"/>
    <s v="Si"/>
  </r>
  <r>
    <n v="2481"/>
    <s v="Braian Alexis"/>
    <s v="Quinteros Olguin"/>
    <n v="17"/>
    <s v="Menos de 18 años"/>
    <s v="Varón"/>
    <s v="Sin datos"/>
    <s v="Provincial"/>
    <s v="Córdoba"/>
    <s v="Intervención FFSS"/>
    <s v="Policía de la Provincia de Córdoba"/>
    <s v="No corresponde"/>
    <d v="2024-05-16T00:00:00"/>
    <x v="229"/>
    <s v="Fuera de lugar de encierro"/>
    <x v="0"/>
    <s v="Agresiones"/>
    <s v="Arma de fuego"/>
    <s v="Si"/>
  </r>
  <r>
    <n v="2486"/>
    <s v=" Sebastian Alfredo Jose"/>
    <s v="Dalto"/>
    <n v="43"/>
    <s v="40 a 49 años"/>
    <s v="Varón"/>
    <s v="Sin datos"/>
    <s v="CABA"/>
    <s v="Ciudad Autónoma de Buenos Aires"/>
    <s v="Intervención FFSS"/>
    <s v="Policía de la Ciudad de Buenos Aires"/>
    <s v="No corresponde"/>
    <s v="No corresponde"/>
    <x v="230"/>
    <s v="Fuera de lugar de encierro"/>
    <x v="0"/>
    <s v="Agresiones"/>
    <s v="Arma de fuego"/>
    <s v="Si"/>
  </r>
  <r>
    <n v="2492"/>
    <s v="Juan Daniel"/>
    <s v="Azcurra Roux"/>
    <m/>
    <s v="Sin datos"/>
    <s v="Varón"/>
    <s v="Sin datos"/>
    <s v="Provincial"/>
    <s v="Mendoza"/>
    <s v="Intervención FFSS"/>
    <s v="Policía de la Provincia de Mendoza"/>
    <s v="No corresponde"/>
    <m/>
    <x v="231"/>
    <s v="Fuera de lugar de encierro"/>
    <x v="0"/>
    <s v="Agresiones"/>
    <s v="Arma de fuego"/>
    <s v="Si"/>
  </r>
  <r>
    <n v="2708"/>
    <s v="Jorge"/>
    <s v="Argüello"/>
    <n v="44"/>
    <s v="40 a 49 años"/>
    <s v="Varón"/>
    <s v="Sin datos"/>
    <s v="Provincial"/>
    <s v="Córdoba"/>
    <s v="Intervención FFSS"/>
    <s v="Policía de la Provincia de Córdoba"/>
    <s v="No corresponde"/>
    <d v="2024-09-18T00:00:00"/>
    <x v="232"/>
    <s v="Fuera de lugar de encierro"/>
    <x v="0"/>
    <s v="No determinada"/>
    <s v="No clasificable"/>
    <s v="Si"/>
  </r>
  <r>
    <n v="2504"/>
    <s v="Brian"/>
    <s v="Caceres"/>
    <n v="33"/>
    <s v="30 a 39 años"/>
    <s v="Varón"/>
    <s v="Sin datos"/>
    <s v="Federal"/>
    <s v="Buenos Aires"/>
    <s v="Intervención FFSS"/>
    <s v="Policía Federal Argentina"/>
    <s v="No corresponde"/>
    <m/>
    <x v="233"/>
    <s v="Fuera de lugar de encierro"/>
    <x v="0"/>
    <s v="Agresiones"/>
    <s v="Arma de fuego"/>
    <s v="Si"/>
  </r>
  <r>
    <n v="2877"/>
    <s v="Ezequiel Alfonso"/>
    <s v="Suarez"/>
    <n v="36"/>
    <s v="30 a 39 años"/>
    <s v="Varón"/>
    <s v="Sin datos"/>
    <s v="Provincial"/>
    <s v="Córdoba"/>
    <s v="Intervención FFSS"/>
    <s v="Policía de la Provincia de Córdoba"/>
    <s v="No corresponde"/>
    <m/>
    <x v="234"/>
    <s v="Fuera de lugar de encierro"/>
    <x v="0"/>
    <s v="No determinada"/>
    <s v="No clasificable"/>
    <s v="Si"/>
  </r>
  <r>
    <n v="2509"/>
    <s v="Iván Alexis"/>
    <s v="Ávila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35"/>
    <s v="Fuera de lugar de encierro"/>
    <x v="0"/>
    <s v="Agresiones"/>
    <s v="Arma de fuego"/>
    <s v="Si"/>
  </r>
  <r>
    <n v="2511"/>
    <s v="Nahuel Lautaro"/>
    <s v="Mansilla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236"/>
    <s v="Fuera de lugar de encierro"/>
    <x v="0"/>
    <s v="Agresiones"/>
    <s v="Arma de fuego"/>
    <s v="Si"/>
  </r>
  <r>
    <n v="2299"/>
    <s v="Alan Ezequiel"/>
    <s v="Sosa"/>
    <n v="22"/>
    <s v="21 a 29 años"/>
    <s v="Varón"/>
    <s v="Sin datos"/>
    <s v="Provincial"/>
    <s v="Entre Ríos"/>
    <s v="Intervención FFSS"/>
    <s v="Policía de la Provincia de Entre Ríos"/>
    <s v="No corresponde"/>
    <d v="2024-02-02T00:00:00"/>
    <x v="237"/>
    <s v="Fuera de lugar de encierro"/>
    <x v="0"/>
    <s v="Siniestro"/>
    <s v="Vehículo"/>
    <s v="Si"/>
  </r>
  <r>
    <n v="2313"/>
    <s v="Ariel Alejandro"/>
    <s v="Goyeneche"/>
    <n v="38"/>
    <s v="30 a 39 años"/>
    <s v="Varón"/>
    <s v="Sin datos"/>
    <s v="Provincial"/>
    <s v="Entre Ríos"/>
    <s v="Intervención FFSS"/>
    <s v="Policía de la Provincia de Entre Ríos"/>
    <s v="No corresponde"/>
    <d v="2024-02-12T00:00:00"/>
    <x v="238"/>
    <s v="Fuera de lugar de encierro"/>
    <x v="0"/>
    <s v="No determinada"/>
    <s v="No clasificable"/>
    <s v="Si"/>
  </r>
  <r>
    <n v="1556"/>
    <s v="Pablo Andres"/>
    <s v="Vallejos"/>
    <n v="31"/>
    <s v="30 a 39 años"/>
    <s v="Varón"/>
    <s v="Sin datos"/>
    <s v="Provincial"/>
    <s v="Mendoza"/>
    <s v="Intervención FFSS"/>
    <s v="Policía de la Provincia de Mendoza"/>
    <s v="No corresponde"/>
    <m/>
    <x v="239"/>
    <s v="Fuera de lugar de encierro"/>
    <x v="1"/>
    <s v="Desconocida"/>
    <s v="Sin datos"/>
    <s v="Sin datos"/>
  </r>
  <r>
    <n v="2520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87"/>
    <s v="Fuera de lugar de encierro"/>
    <x v="0"/>
    <s v="Agresiones"/>
    <s v="Arma de fuego"/>
    <s v="Si"/>
  </r>
  <r>
    <n v="2529"/>
    <s v="Sin Datos"/>
    <s v="Sin Datos"/>
    <n v="32"/>
    <s v="30 a 39 años"/>
    <s v="Mujer"/>
    <s v="Sin datos"/>
    <s v="Provincial"/>
    <s v="Buenos Aires"/>
    <s v="Intervención FFSS"/>
    <s v="Policía de la Provincia de Buenos Aires"/>
    <s v="No corresponde"/>
    <s v="No corresponde"/>
    <x v="240"/>
    <s v="Fuera de lugar de encierro"/>
    <x v="0"/>
    <s v="Agresiones"/>
    <s v="Arma de fuego"/>
    <s v="Sin datos"/>
  </r>
  <r>
    <n v="2350"/>
    <s v="José Federico"/>
    <s v="Pinto Morales"/>
    <n v="33"/>
    <s v="30 a 39 años"/>
    <s v="Varón"/>
    <s v="Sin datos"/>
    <s v="Provincial"/>
    <s v="Mendoza"/>
    <s v="Intervención FFSS"/>
    <s v="Policía de la Provincia de Mendoza"/>
    <s v="No corresponde"/>
    <d v="2024-01-19T00:00:00"/>
    <x v="241"/>
    <s v="Fuera de lugar de encierro"/>
    <x v="0"/>
    <s v="No determinada"/>
    <s v="No clasificable"/>
    <s v="Si"/>
  </r>
  <r>
    <n v="2427"/>
    <s v="Brisa Jazmín"/>
    <s v="Quiroga Garay"/>
    <n v="16"/>
    <s v="Menos de 18 años"/>
    <s v="Mujer"/>
    <s v="Sin datos"/>
    <s v="Provincial"/>
    <s v="Mendoza"/>
    <s v="Intervención FFSS"/>
    <s v="Policía de la Provincia de Mendoza"/>
    <s v="No corresponde"/>
    <d v="2024-04-18T00:00:00"/>
    <x v="216"/>
    <s v="Fuera de lugar de encierro"/>
    <x v="0"/>
    <s v="No determinada"/>
    <s v="No clasificable"/>
    <s v="Si"/>
  </r>
  <r>
    <n v="2428"/>
    <s v="Luciano Nicolás"/>
    <s v="Calderon"/>
    <n v="17"/>
    <s v="Menos de 18 años"/>
    <s v="Varón"/>
    <s v="Sin datos"/>
    <s v="Provincial"/>
    <s v="Mendoza"/>
    <s v="Intervención FFSS"/>
    <s v="Policía de la Provincia de Mendoza"/>
    <s v="No corresponde"/>
    <d v="2024-04-18T00:00:00"/>
    <x v="216"/>
    <s v="Fuera de lugar de encierro"/>
    <x v="0"/>
    <s v="No determinada"/>
    <s v="No clasificable"/>
    <s v="Si"/>
  </r>
  <r>
    <n v="2533"/>
    <s v="Facundo Adrián"/>
    <s v="Fru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242"/>
    <s v="Fuera de lugar de encierro"/>
    <x v="0"/>
    <s v="Agresiones"/>
    <s v="Arma de fuego"/>
    <s v="Si"/>
  </r>
  <r>
    <n v="2684"/>
    <s v="Ezequiel Marcelo"/>
    <s v="Buttitta Díaz"/>
    <n v="33"/>
    <s v="30 a 39 años"/>
    <s v="Varón"/>
    <s v="Sin datos"/>
    <s v="Provincial"/>
    <s v="Mendoza"/>
    <s v="Intervención FFSS"/>
    <s v="Policía de la Provincia de Mendoza"/>
    <s v="No corresponde"/>
    <d v="2024-09-03T00:00:00"/>
    <x v="243"/>
    <s v="Fuera de lugar de encierro"/>
    <x v="0"/>
    <s v="No determinada"/>
    <s v="No clasificable"/>
    <s v="Si"/>
  </r>
  <r>
    <n v="2814"/>
    <s v="Matias Nicolas"/>
    <s v="Parra"/>
    <n v="33"/>
    <s v="30 a 39 años"/>
    <s v="Varón"/>
    <s v="Sin datos"/>
    <s v="Provincial"/>
    <s v="Mendoza"/>
    <s v="Intervención FFSS"/>
    <s v="Policía de la Provincia de Mendoza"/>
    <s v="No corresponde"/>
    <d v="2024-11-13T00:00:00"/>
    <x v="244"/>
    <s v="Fuera de lugar de encierro"/>
    <x v="1"/>
    <s v="Desconocida"/>
    <s v="Sin datos"/>
    <s v="Si"/>
  </r>
  <r>
    <n v="2538"/>
    <s v="Oscar Damián"/>
    <s v="Ramos"/>
    <n v="23"/>
    <s v="21 a 29 años"/>
    <s v="Varón"/>
    <s v="Sin datos"/>
    <s v="Federal"/>
    <s v="Buenos Aires"/>
    <s v="Intervención FFSS"/>
    <s v="Gendarmería Nacional Argentina"/>
    <s v="No corresponde"/>
    <s v="No corresponde"/>
    <x v="245"/>
    <s v="Fuera de lugar de encierro"/>
    <x v="0"/>
    <s v="Agresiones"/>
    <s v="Arma de fuego"/>
    <s v="Si"/>
  </r>
  <r>
    <n v="2551"/>
    <s v="Emanuel Alejandro"/>
    <s v="Vega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46"/>
    <s v="Fuera de lugar de encierro"/>
    <x v="0"/>
    <s v="Agresiones"/>
    <s v="Arma de fuego"/>
    <s v="Si"/>
  </r>
  <r>
    <n v="2558"/>
    <s v="Federico Jesús"/>
    <s v="Miño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247"/>
    <s v="Fuera de lugar de encierro"/>
    <x v="0"/>
    <s v="Agresiones"/>
    <s v="Arma de fuego"/>
    <s v="Si"/>
  </r>
  <r>
    <n v="2561"/>
    <s v="Sin Datos"/>
    <s v="Sin Datos"/>
    <m/>
    <s v="Sin datos"/>
    <s v="Varón"/>
    <s v="Sin datos"/>
    <s v="Federal"/>
    <s v="Buenos Aires"/>
    <s v="Intervención FFSS"/>
    <s v="Prefectura Naval Argentina"/>
    <s v="No corresponde"/>
    <m/>
    <x v="248"/>
    <s v="Fuera de lugar de encierro"/>
    <x v="0"/>
    <s v="Agresiones"/>
    <s v="Sin datos"/>
    <s v="Si"/>
  </r>
  <r>
    <n v="2563"/>
    <s v="Carlos Eduardo"/>
    <s v="Fratti"/>
    <n v="36"/>
    <s v="30 a 39 años"/>
    <s v="Varón"/>
    <s v="Sin datos"/>
    <s v="Provincial"/>
    <s v="Buenos Aires"/>
    <s v="Intervención FFSS"/>
    <s v="Policía de la Provincia de Buenos Aires"/>
    <s v="No corresponde"/>
    <s v="No corresponde"/>
    <x v="249"/>
    <s v="Fuera de lugar de encierro"/>
    <x v="0"/>
    <s v="Agresiones"/>
    <s v="Arma de fuego"/>
    <s v="Si"/>
  </r>
  <r>
    <n v="2582"/>
    <s v="Bastian"/>
    <s v="Escalante Montoya"/>
    <n v="10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50"/>
    <s v="Fuera de lugar de encierro"/>
    <x v="0"/>
    <s v="Agresiones"/>
    <s v="Arma de fuego"/>
    <s v="Si"/>
  </r>
  <r>
    <n v="2587"/>
    <s v="Rodrigo Alejandro"/>
    <s v="Barreto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51"/>
    <s v="Fuera de lugar de encierro"/>
    <x v="0"/>
    <s v="Agresiones"/>
    <s v="Arma de fuego"/>
    <s v="Si"/>
  </r>
  <r>
    <n v="2730"/>
    <s v="Sergio Emanuel"/>
    <s v="Correa"/>
    <n v="33"/>
    <s v="30 a 39 años"/>
    <s v="Varón"/>
    <s v="Sin datos"/>
    <s v="Provincial"/>
    <s v="San Luis"/>
    <s v="Intervención FFSS"/>
    <s v="Policía de la Provincia de San Luis"/>
    <s v="No corresponde"/>
    <d v="2024-09-27T00:00:00"/>
    <x v="252"/>
    <s v="Fuera de lugar de encierro"/>
    <x v="0"/>
    <s v="No determinada"/>
    <s v="No clasificable"/>
    <s v="Si"/>
  </r>
  <r>
    <n v="2588"/>
    <s v="Franco Ezequiel"/>
    <s v="Cabrera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51"/>
    <s v="Fuera de lugar de encierro"/>
    <x v="0"/>
    <s v="Agresiones"/>
    <s v="Arma de fuego"/>
    <s v="Si"/>
  </r>
  <r>
    <n v="2589"/>
    <s v="C.J.R"/>
    <s v="Sin Datos"/>
    <n v="17"/>
    <s v="Menos de 18 años"/>
    <s v="Varón"/>
    <s v="Sin datos"/>
    <s v="Provincial"/>
    <s v="Río Negro"/>
    <s v="Intervención FFSS"/>
    <s v="Policía de la Provincia de Río Negro"/>
    <s v="No corresponde"/>
    <m/>
    <x v="253"/>
    <s v="Fuera de lugar de encierro"/>
    <x v="0"/>
    <s v="Agresiones"/>
    <s v="Golpe por o contra"/>
    <s v="Si"/>
  </r>
  <r>
    <n v="2596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54"/>
    <s v="Fuera de lugar de encierro"/>
    <x v="0"/>
    <s v="Agresiones"/>
    <s v="Sin datos"/>
    <s v="Sin datos"/>
  </r>
  <r>
    <n v="1725"/>
    <s v="Bruno Martin Alberto"/>
    <s v="Paulon"/>
    <n v="40"/>
    <s v="40 a 49 años"/>
    <s v="Varón"/>
    <s v="Sin datos"/>
    <s v="Provincial"/>
    <s v="Santa Fe"/>
    <s v="Intervención FFSS"/>
    <s v="Policía de la Provincia de Santa Fe"/>
    <s v="No corresponde"/>
    <m/>
    <x v="98"/>
    <s v="Fuera de lugar de encierro"/>
    <x v="0"/>
    <s v="No determinada"/>
    <s v="No clasificable"/>
    <s v="Si"/>
  </r>
  <r>
    <n v="2601"/>
    <s v="Elias Oscar"/>
    <s v="Ri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255"/>
    <s v="Fuera de lugar de encierro"/>
    <x v="0"/>
    <s v="Agresiones"/>
    <s v="Arma de fuego"/>
    <s v="Si"/>
  </r>
  <r>
    <n v="2608"/>
    <s v="Rodrigo Nahuel"/>
    <s v="Carrasco"/>
    <n v="17"/>
    <s v="Menos de 18 años"/>
    <s v="Varón"/>
    <s v="Sin datos"/>
    <s v="Federal"/>
    <s v="Buenos Aires"/>
    <s v="Intervención FFSS"/>
    <s v="Policía Federal Argentina"/>
    <s v="No corresponde"/>
    <m/>
    <x v="256"/>
    <s v="Fuera de lugar de encierro"/>
    <x v="0"/>
    <s v="Agresiones"/>
    <s v="Arma de fuego"/>
    <s v="Si"/>
  </r>
  <r>
    <n v="2614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257"/>
    <s v="Fuera de lugar de encierro"/>
    <x v="0"/>
    <s v="Agresiones"/>
    <s v="Vehículo"/>
    <s v="Si"/>
  </r>
  <r>
    <n v="1739"/>
    <s v="Alberto Ricardo"/>
    <s v="Gallo"/>
    <n v="23"/>
    <s v="21 a 29 años"/>
    <s v="Varón"/>
    <s v="Sin datos"/>
    <s v="Provincial"/>
    <s v="Santiago del Estero"/>
    <s v="Intervención FFSS"/>
    <s v="Policía de la Provincia de Santiago del Estero"/>
    <s v="No corresponde"/>
    <d v="2023-01-12T00:00:00"/>
    <x v="77"/>
    <s v="Fuera de lugar de encierro"/>
    <x v="0"/>
    <s v="Siniestro"/>
    <s v="Vehículo"/>
    <s v="Sin datos"/>
  </r>
  <r>
    <n v="2615"/>
    <s v="Marcela"/>
    <s v="Costilch"/>
    <n v="57"/>
    <s v="50 a 59 años"/>
    <s v="Mujer"/>
    <s v="Sin datos"/>
    <s v="Provincial"/>
    <s v="Buenos Aires"/>
    <s v="Intervención FFSS"/>
    <s v="Policía de la Provincia de Buenos Aires"/>
    <s v="No corresponde"/>
    <s v="No corresponde"/>
    <x v="257"/>
    <s v="Fuera de lugar de encierro"/>
    <x v="0"/>
    <s v="Agresiones"/>
    <s v="Sin datos"/>
    <s v="Si"/>
  </r>
  <r>
    <n v="2409"/>
    <s v="Enrique Mariano"/>
    <s v="Paez"/>
    <m/>
    <s v="Sin datos"/>
    <s v="Varón"/>
    <s v="Sin datos"/>
    <s v="Provincial"/>
    <s v="Santiago del Estero"/>
    <s v="Intervención FFSS"/>
    <s v="Policía de la Provincia de Santiago del Estero"/>
    <s v="No corresponde"/>
    <m/>
    <x v="258"/>
    <s v="Fuera de lugar de encierro"/>
    <x v="0"/>
    <s v="No determinada"/>
    <s v="No clasificable"/>
    <s v="Sin datos"/>
  </r>
  <r>
    <n v="2618"/>
    <s v="Ramiro Ismael"/>
    <s v="Sánchez"/>
    <n v="31"/>
    <s v="30 a 39 años"/>
    <s v="Varón"/>
    <s v="Sin datos"/>
    <s v="Provincial"/>
    <s v="Corrientes"/>
    <s v="Intervención FFSS"/>
    <s v="Policía de la Provincia de Corrientes"/>
    <s v="No corresponde"/>
    <m/>
    <x v="259"/>
    <s v="Fuera de lugar de encierro"/>
    <x v="0"/>
    <s v="Agresiones"/>
    <s v="Arma de fuego"/>
    <s v="Si"/>
  </r>
  <r>
    <n v="2619"/>
    <s v="Fabián Raúl"/>
    <s v="Lopez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259"/>
    <s v="Fuera de lugar de encierro"/>
    <x v="0"/>
    <s v="Agresiones"/>
    <s v="Arma de fuego"/>
    <s v="Si"/>
  </r>
  <r>
    <n v="2622"/>
    <s v="Facundo Nahuel"/>
    <s v="Acosta De Olivera"/>
    <n v="23"/>
    <s v="21 a 29 años"/>
    <s v="Varón"/>
    <s v="Sin datos"/>
    <s v="CABA"/>
    <s v="Buenos Aires"/>
    <s v="Intervención FFSS"/>
    <s v="Policía de la Ciudad de Buenos Aires"/>
    <s v="No corresponde"/>
    <s v="No corresponde"/>
    <x v="260"/>
    <s v="Fuera de lugar de encierro"/>
    <x v="0"/>
    <s v="Agresiones"/>
    <s v="Arma de fuego"/>
    <s v="Si"/>
  </r>
  <r>
    <n v="2634"/>
    <s v="Kevin"/>
    <s v="Mamani Aika"/>
    <n v="21"/>
    <s v="21 a 29 años"/>
    <s v="Varón"/>
    <s v="Sin datos"/>
    <s v="CABA"/>
    <s v="Buenos Aires"/>
    <s v="Intervención FFSS"/>
    <s v="Policía de la Ciudad de Buenos Aires"/>
    <s v="No corresponde"/>
    <s v="No corresponde"/>
    <x v="261"/>
    <s v="Fuera de lugar de encierro"/>
    <x v="0"/>
    <s v="Agresiones"/>
    <s v="Arma de fuego"/>
    <s v="Si"/>
  </r>
  <r>
    <n v="2636"/>
    <s v="Andrés Nicolás"/>
    <s v="Graner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262"/>
    <s v="Fuera de lugar de encierro"/>
    <x v="0"/>
    <s v="Agresiones"/>
    <s v="Arma de fuego"/>
    <s v="Si"/>
  </r>
  <r>
    <n v="2642"/>
    <s v="Juan Carlos"/>
    <s v="Villa"/>
    <m/>
    <s v="Sin datos"/>
    <s v="Varón"/>
    <s v="Sin datos"/>
    <s v="Provincial"/>
    <s v="Río Negro"/>
    <s v="Intervención FFSS"/>
    <s v="Policía de la Provincia de Río Negro"/>
    <s v="No corresponde"/>
    <m/>
    <x v="263"/>
    <s v="Fuera de lugar de encierro"/>
    <x v="0"/>
    <s v="Agresiones"/>
    <s v="Arma de fuego"/>
    <s v="Si"/>
  </r>
  <r>
    <n v="2645"/>
    <s v="Emanuel"/>
    <s v="Márquez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264"/>
    <s v="Fuera de lugar de encierro"/>
    <x v="0"/>
    <s v="Agresiones"/>
    <s v="Arma de fuego"/>
    <s v="Si"/>
  </r>
  <r>
    <n v="2651"/>
    <s v="Dylan"/>
    <s v="Vallejos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265"/>
    <s v="Fuera de lugar de encierro"/>
    <x v="0"/>
    <s v="Agresiones"/>
    <s v="Arma de fuego"/>
    <s v="Si"/>
  </r>
  <r>
    <n v="2652"/>
    <s v="Ruben Dario"/>
    <s v="Olm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66"/>
    <s v="Fuera de lugar de encierro"/>
    <x v="0"/>
    <s v="Agresiones"/>
    <s v="Arma de fuego"/>
    <s v="Si"/>
  </r>
  <r>
    <n v="2655"/>
    <s v="Javier Maximiliano"/>
    <s v="Gauna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267"/>
    <s v="Fuera de lugar de encierro"/>
    <x v="0"/>
    <s v="Agresiones"/>
    <s v="Arma de fuego"/>
    <s v="Si"/>
  </r>
  <r>
    <n v="2665"/>
    <s v="Nicolas Nahuel"/>
    <s v="Espinoza"/>
    <n v="24"/>
    <s v="21 a 29 años"/>
    <s v="Varón"/>
    <s v="Sin datos"/>
    <s v="Federal"/>
    <s v="Buenos Aires"/>
    <s v="Intervención FFSS"/>
    <s v="Policía Federal Argentina"/>
    <s v="No corresponde"/>
    <m/>
    <x v="268"/>
    <s v="Fuera de lugar de encierro"/>
    <x v="0"/>
    <s v="Agresiones"/>
    <s v="Arma de fuego"/>
    <s v="Si"/>
  </r>
  <r>
    <n v="2667"/>
    <s v="Dylan"/>
    <s v="Nuñez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68"/>
    <s v="Fuera de lugar de encierro"/>
    <x v="0"/>
    <s v="Agresiones"/>
    <s v="Arma de fuego"/>
    <s v="Si"/>
  </r>
  <r>
    <n v="2675"/>
    <s v="Elías Marcos"/>
    <s v="Andrade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269"/>
    <s v="Fuera de lugar de encierro"/>
    <x v="0"/>
    <s v="Agresiones"/>
    <s v="Arma de fuego"/>
    <s v="Si"/>
  </r>
  <r>
    <n v="2676"/>
    <s v="Sin Datos"/>
    <s v="Sin Datos"/>
    <m/>
    <s v="Sin datos"/>
    <s v="Mujer"/>
    <s v="Sin datos"/>
    <s v="Provincial"/>
    <s v="Buenos Aires"/>
    <s v="Intervención FFSS"/>
    <s v="Policía de la Provincia de Buenos Aires"/>
    <s v="No corresponde"/>
    <s v="No corresponde"/>
    <x v="269"/>
    <s v="Fuera de lugar de encierro"/>
    <x v="0"/>
    <s v="Agresiones"/>
    <s v="Arma de fuego"/>
    <s v="Sin datos"/>
  </r>
  <r>
    <n v="2685"/>
    <s v="Sin Datos"/>
    <s v="Sin Datos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243"/>
    <s v="Fuera de lugar de encierro"/>
    <x v="0"/>
    <s v="Agresiones"/>
    <s v="Sin datos"/>
    <s v="Si"/>
  </r>
  <r>
    <n v="2686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43"/>
    <s v="Fuera de lugar de encierro"/>
    <x v="0"/>
    <s v="Agresiones"/>
    <s v="Arma de fuego"/>
    <s v="Si"/>
  </r>
  <r>
    <n v="2689"/>
    <s v="Lucas Gabriel"/>
    <s v="Salomón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270"/>
    <s v="Fuera de lugar de encierro"/>
    <x v="0"/>
    <s v="Agresiones"/>
    <s v="Arma de fuego"/>
    <s v="Si"/>
  </r>
  <r>
    <n v="2690"/>
    <s v="Mauro Rodrigo"/>
    <s v="Sandoval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270"/>
    <s v="Fuera de lugar de encierro"/>
    <x v="0"/>
    <s v="Agresiones"/>
    <s v="Arma de fuego"/>
    <s v="Si"/>
  </r>
  <r>
    <n v="2691"/>
    <s v="Gabriel Antonio"/>
    <s v="Tortosa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71"/>
    <s v="Fuera de lugar de encierro"/>
    <x v="0"/>
    <s v="Agresiones"/>
    <s v="Arma de fuego"/>
    <s v="Si"/>
  </r>
  <r>
    <n v="2694"/>
    <s v="Pablo"/>
    <s v="Correa Veliz"/>
    <n v="34"/>
    <s v="30 a 39 años"/>
    <s v="Varón"/>
    <s v="Sin datos"/>
    <s v="Provincial"/>
    <s v="Buenos Aires"/>
    <s v="Intervención FFSS"/>
    <s v="Policía de la Provincia de Buenos Aires"/>
    <s v="No corresponde"/>
    <s v="No corresponde"/>
    <x v="272"/>
    <s v="Fuera de lugar de encierro"/>
    <x v="0"/>
    <s v="Agresiones"/>
    <s v="Arma de fuego"/>
    <s v="Si"/>
  </r>
  <r>
    <n v="2699"/>
    <s v="Mauricio Ezequiel"/>
    <s v="González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73"/>
    <s v="Fuera de lugar de encierro"/>
    <x v="0"/>
    <s v="Agresiones"/>
    <s v="Arma de fuego"/>
    <s v="Si"/>
  </r>
  <r>
    <n v="2709"/>
    <s v="Jesús Alberto"/>
    <s v="Arriola"/>
    <n v="18"/>
    <s v="18 a 20 años"/>
    <s v="Varón"/>
    <s v="Sin datos"/>
    <s v="Federal"/>
    <s v="Buenos Aires"/>
    <s v="Intervención FFSS"/>
    <s v="Policía Federal Argentina"/>
    <s v="No corresponde"/>
    <m/>
    <x v="274"/>
    <s v="Fuera de lugar de encierro"/>
    <x v="0"/>
    <s v="Agresiones"/>
    <s v="Arma de fuego"/>
    <s v="Si"/>
  </r>
  <r>
    <n v="2712"/>
    <s v="Dylan Damián"/>
    <s v="Contrera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75"/>
    <s v="Fuera de lugar de encierro"/>
    <x v="0"/>
    <s v="Agresiones"/>
    <s v="Sin datos"/>
    <s v="Si"/>
  </r>
  <r>
    <n v="2713"/>
    <s v="Leonel Ezequiel"/>
    <s v="Martinez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75"/>
    <s v="Fuera de lugar de encierro"/>
    <x v="0"/>
    <s v="Agresiones"/>
    <s v="Arma de fuego"/>
    <s v="Si"/>
  </r>
  <r>
    <n v="2717"/>
    <s v="Dolores Mauro Maximiliano"/>
    <s v="Vieyra Villegas"/>
    <n v="29"/>
    <s v="21 a 29 años"/>
    <s v="Varón"/>
    <s v="Sin datos"/>
    <s v="Provincial"/>
    <s v="San Luis"/>
    <s v="Intervención FFSS"/>
    <s v="Policía de la Provincia de San Luis"/>
    <s v="No corresponde"/>
    <d v="2024-09-21T00:00:00"/>
    <x v="276"/>
    <s v="Fuera de lugar de encierro"/>
    <x v="0"/>
    <s v="Agresiones"/>
    <s v="Arma de fuego"/>
    <s v="Si"/>
  </r>
  <r>
    <n v="2719"/>
    <s v="Daniel Jeremías"/>
    <s v="Díaz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77"/>
    <s v="Fuera de lugar de encierro"/>
    <x v="0"/>
    <s v="Agresiones"/>
    <s v="Arma de fuego"/>
    <s v="Si"/>
  </r>
  <r>
    <n v="2734"/>
    <s v=" Matias Sebastian"/>
    <s v="Lobos"/>
    <n v="33"/>
    <s v="30 a 39 años"/>
    <s v="Varón"/>
    <s v="Sin datos"/>
    <s v="CABA"/>
    <s v="Ciudad Autónoma de Buenos Aires"/>
    <s v="Intervención FFSS"/>
    <s v="Policía de la Ciudad de Buenos Aires"/>
    <s v="No corresponde"/>
    <s v="No corresponde"/>
    <x v="278"/>
    <s v="Fuera de lugar de encierro"/>
    <x v="0"/>
    <s v="Agresiones"/>
    <s v="Arma de fuego"/>
    <s v="Si"/>
  </r>
  <r>
    <n v="2737"/>
    <s v="Tomás "/>
    <s v="Frajeda"/>
    <n v="21"/>
    <s v="21 a 29 años"/>
    <s v="Varón"/>
    <s v="Sin datos"/>
    <s v="Provincial"/>
    <s v="Córdoba"/>
    <s v="Intervención FFSS"/>
    <s v="Policía de la Provincia de Córdoba"/>
    <s v="No corresponde"/>
    <d v="2024-10-02T00:00:00"/>
    <x v="279"/>
    <s v="Fuera de lugar de encierro"/>
    <x v="0"/>
    <s v="Agresiones"/>
    <s v="Arma de fuego"/>
    <s v="Si"/>
  </r>
  <r>
    <n v="2744"/>
    <s v="Lian Marcos"/>
    <s v="Moyano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280"/>
    <s v="Fuera de lugar de encierro"/>
    <x v="0"/>
    <s v="Agresiones"/>
    <s v="Arma de fuego"/>
    <s v="Si"/>
  </r>
  <r>
    <n v="2752"/>
    <s v="Rocco Tiziano"/>
    <s v="Richter Alvarado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281"/>
    <s v="Fuera de lugar de encierro"/>
    <x v="0"/>
    <s v="Agresiones"/>
    <s v="Arma de fuego"/>
    <s v="Si"/>
  </r>
  <r>
    <n v="2753"/>
    <s v="Eduardo Ezequiel"/>
    <s v="Dimitroff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81"/>
    <s v="Fuera de lugar de encierro"/>
    <x v="0"/>
    <s v="Agresiones"/>
    <s v="Arma de fuego"/>
    <s v="Si"/>
  </r>
  <r>
    <n v="2765"/>
    <s v="Walter Martin"/>
    <s v="Lob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282"/>
    <s v="Fuera de lugar de encierro"/>
    <x v="0"/>
    <s v="Agresiones"/>
    <s v="Arma de fuego"/>
    <s v="Si"/>
  </r>
  <r>
    <n v="2776"/>
    <s v="Agustin Ezequiel"/>
    <s v="Gimenez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83"/>
    <s v="Fuera de lugar de encierro"/>
    <x v="0"/>
    <s v="Agresiones"/>
    <s v="Arma de fuego"/>
    <s v="Si"/>
  </r>
  <r>
    <n v="2777"/>
    <s v="Axel"/>
    <s v="Mercado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83"/>
    <s v="Fuera de lugar de encierro"/>
    <x v="0"/>
    <s v="Agresiones"/>
    <s v="Arma de fuego"/>
    <s v="Si"/>
  </r>
  <r>
    <n v="2816"/>
    <s v="Agustín Lautaro"/>
    <s v="Bielli Totoro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244"/>
    <s v="Fuera de lugar de encierro"/>
    <x v="0"/>
    <s v="Agresiones"/>
    <s v="Arma de fuego"/>
    <s v="Si"/>
  </r>
  <r>
    <n v="2822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84"/>
    <s v="Fuera de lugar de encierro"/>
    <x v="0"/>
    <s v="Agresiones"/>
    <s v="Arma de fuego"/>
    <s v="Si"/>
  </r>
  <r>
    <n v="2824"/>
    <s v="Lucas Nahuel"/>
    <s v="Altamirano"/>
    <m/>
    <s v="Sin datos"/>
    <s v="Varón"/>
    <s v="Sin datos"/>
    <s v="Federal"/>
    <s v="Buenos Aires"/>
    <s v="Intervención FFSS"/>
    <s v="Policía Federal Argentina"/>
    <s v="No corresponde"/>
    <m/>
    <x v="285"/>
    <s v="Fuera de lugar de encierro"/>
    <x v="0"/>
    <s v="Agresiones"/>
    <s v="Arma de fuego"/>
    <s v="Si"/>
  </r>
  <r>
    <n v="2825"/>
    <s v="Lucas"/>
    <s v="Bernard"/>
    <n v="39"/>
    <s v="30 a 39 años"/>
    <s v="Varón"/>
    <s v="Sin datos"/>
    <s v="Federal"/>
    <s v="Buenos Aires"/>
    <s v="Intervención FFSS"/>
    <s v="Policía Federal Argentina"/>
    <s v="No corresponde"/>
    <m/>
    <x v="285"/>
    <s v="Fuera de lugar de encierro"/>
    <x v="0"/>
    <s v="Agresiones"/>
    <s v="Arma de fuego"/>
    <s v="Si"/>
  </r>
  <r>
    <n v="2827"/>
    <s v="Carlos Andrés"/>
    <s v="Bartlett"/>
    <n v="37"/>
    <s v="30 a 39 años"/>
    <s v="Varón"/>
    <s v="Sin datos"/>
    <s v="Provincial"/>
    <s v="Corrientes"/>
    <s v="Intervención FFSS"/>
    <s v="Policía de la Provincia de Corrientes"/>
    <s v="No corresponde"/>
    <d v="2024-11-17T00:00:00"/>
    <x v="285"/>
    <s v="Fuera de lugar de encierro"/>
    <x v="0"/>
    <s v="Agresiones"/>
    <s v="Vehículo"/>
    <s v="Si"/>
  </r>
  <r>
    <n v="2833"/>
    <s v="Daniel Alejandro"/>
    <s v="Sánchez"/>
    <n v="47"/>
    <s v="40 a 49 años"/>
    <s v="Varón"/>
    <s v="Sin datos"/>
    <s v="Provincial"/>
    <s v="Buenos Aires"/>
    <s v="Intervención FFSS"/>
    <s v="Policía de la Provincia de Buenos Aires"/>
    <s v="No corresponde"/>
    <s v="No corresponde"/>
    <x v="286"/>
    <s v="Fuera de lugar de encierro"/>
    <x v="0"/>
    <s v="Agresiones"/>
    <s v="Arma de fuego"/>
    <s v="Si"/>
  </r>
  <r>
    <n v="2836"/>
    <s v="Luciano Nehemias"/>
    <s v="Leguizamon"/>
    <n v="16"/>
    <s v="Menos de 18 años"/>
    <s v="Varón"/>
    <s v="Sin datos"/>
    <s v="Federal"/>
    <s v="Buenos Aires"/>
    <s v="Intervención FFSS"/>
    <s v="Policía Federal Argentina"/>
    <s v="No corresponde"/>
    <m/>
    <x v="287"/>
    <s v="Fuera de lugar de encierro"/>
    <x v="0"/>
    <s v="Agresiones"/>
    <s v="Arma de fuego"/>
    <s v="Si"/>
  </r>
  <r>
    <n v="2837"/>
    <s v="Sin Datos"/>
    <s v="Sin Datos"/>
    <n v="36"/>
    <s v="30 a 39 años"/>
    <s v="Varón"/>
    <s v="Sin datos"/>
    <s v="Provincial"/>
    <s v="Buenos Aires"/>
    <s v="Intervención FFSS"/>
    <s v="Policía de la Provincia de Buenos Aires"/>
    <s v="No corresponde"/>
    <s v="No corresponde"/>
    <x v="287"/>
    <s v="Fuera de lugar de encierro"/>
    <x v="0"/>
    <s v="Agresiones"/>
    <s v="Arma de fuego"/>
    <s v="Sin datos"/>
  </r>
  <r>
    <n v="2846"/>
    <s v="Nn"/>
    <s v="Nn"/>
    <m/>
    <s v="Sin datos"/>
    <s v="Varón"/>
    <s v="Sin datos"/>
    <s v="Provincial"/>
    <s v="Mendoza"/>
    <s v="Intervención FFSS"/>
    <s v="Policía de la Provincia de Mendoza"/>
    <s v="No corresponde"/>
    <d v="2024-11-22T00:00:00"/>
    <x v="288"/>
    <s v="Fuera de lugar de encierro"/>
    <x v="0"/>
    <s v="Agresiones"/>
    <s v="Golpe por o contra"/>
    <s v="Si"/>
  </r>
  <r>
    <n v="2862"/>
    <s v="Sin Datos"/>
    <s v="Sin Datos"/>
    <n v="21"/>
    <s v="21 a 29 años"/>
    <s v="Mujer"/>
    <s v="Sin datos"/>
    <s v="Provincial"/>
    <s v="Buenos Aires"/>
    <s v="Intervención FFSS"/>
    <s v="Policía de la Provincia de Buenos Aires"/>
    <s v="No corresponde"/>
    <s v="No corresponde"/>
    <x v="289"/>
    <s v="Fuera de lugar de encierro"/>
    <x v="0"/>
    <s v="Agresiones"/>
    <s v="Sin datos"/>
    <s v="Sin datos"/>
  </r>
  <r>
    <n v="2863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289"/>
    <s v="Fuera de lugar de encierro"/>
    <x v="0"/>
    <s v="Agresiones"/>
    <s v="Sin datos"/>
    <s v="Sin datos"/>
  </r>
  <r>
    <n v="2869"/>
    <s v="Enzo"/>
    <s v="Molina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90"/>
    <s v="Fuera de lugar de encierro"/>
    <x v="0"/>
    <s v="Agresiones"/>
    <s v="Arma de fuego"/>
    <s v="Si"/>
  </r>
  <r>
    <n v="2886"/>
    <s v="Fernando Martín"/>
    <s v="Gómez"/>
    <n v="27"/>
    <s v="21 a 29 años"/>
    <s v="Varón"/>
    <s v="Sin datos"/>
    <s v="Federal"/>
    <s v="Salta"/>
    <s v="Intervención FFSS"/>
    <s v="Gendarmería Nacional Argentina"/>
    <s v="No corresponde"/>
    <s v="No corresponde"/>
    <x v="291"/>
    <s v="Fuera de lugar de encierro"/>
    <x v="0"/>
    <s v="Agresiones"/>
    <s v="Arma de fuego"/>
    <s v="Si"/>
  </r>
  <r>
    <n v="2887"/>
    <s v="Mayco David"/>
    <s v="Camp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91"/>
    <s v="Fuera de lugar de encierro"/>
    <x v="0"/>
    <s v="Agresiones"/>
    <s v="Arma de fuego"/>
    <s v="Si"/>
  </r>
  <r>
    <n v="2893"/>
    <s v="Exequias Martin"/>
    <s v="Chaparro"/>
    <n v="19"/>
    <s v="18 a 20 años"/>
    <s v="Varón"/>
    <s v="Sin datos"/>
    <s v="Federal"/>
    <s v="Buenos Aires"/>
    <s v="Intervención FFSS"/>
    <s v="Prefectura Naval Argentina"/>
    <s v="No corresponde"/>
    <m/>
    <x v="292"/>
    <s v="Fuera de lugar de encierro"/>
    <x v="0"/>
    <s v="Agresiones"/>
    <s v="Arma de fuego"/>
    <s v="Si"/>
  </r>
  <r>
    <n v="2894"/>
    <s v="Tobias Leonel"/>
    <s v="Moyano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92"/>
    <s v="Fuera de lugar de encierro"/>
    <x v="0"/>
    <s v="Agresiones"/>
    <s v="Arma de fuego"/>
    <s v="Si"/>
  </r>
  <r>
    <n v="2898"/>
    <s v="Sergio David"/>
    <s v="Díaz"/>
    <n v="40"/>
    <s v="40 a 49 años"/>
    <s v="Varón"/>
    <s v="Sin datos"/>
    <s v="Federal"/>
    <s v="Buenos Aires"/>
    <s v="Intervención FFSS"/>
    <s v="Policía Federal Argentina"/>
    <s v="No corresponde"/>
    <m/>
    <x v="293"/>
    <s v="Fuera de lugar de encierro"/>
    <x v="0"/>
    <s v="Agresiones"/>
    <s v="Arma de fuego"/>
    <s v="Si"/>
  </r>
  <r>
    <n v="2900"/>
    <s v="Lautaro Alejandro"/>
    <s v="Jaime"/>
    <n v="20"/>
    <s v="18 a 20 años"/>
    <s v="Varón"/>
    <s v="Sin datos"/>
    <s v="Federal"/>
    <s v="Buenos Aires"/>
    <s v="Intervención FFSS"/>
    <s v="Policía Federal Argentina"/>
    <s v="No corresponde"/>
    <m/>
    <x v="219"/>
    <s v="Fuera de lugar de encierro"/>
    <x v="0"/>
    <s v="Agresiones"/>
    <s v="Arma de fuego"/>
    <s v="Si"/>
  </r>
  <r>
    <n v="2905"/>
    <s v=" Lazaro Yamil"/>
    <s v="Arambulo García"/>
    <n v="16"/>
    <s v="Menos de 18 años"/>
    <s v="Varón"/>
    <s v="Sin datos"/>
    <s v="CABA"/>
    <s v="Ciudad Autónoma de Buenos Aires"/>
    <s v="Intervención FFSS"/>
    <s v="Policía de la Ciudad de Buenos Aires"/>
    <s v="No corresponde"/>
    <s v="No corresponde"/>
    <x v="294"/>
    <s v="Fuera de lugar de encierro"/>
    <x v="0"/>
    <s v="Agresiones"/>
    <s v="Arma de fuego"/>
    <s v="S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DF3699-2F39-43C5-AACB-775311E37BCB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 rowHeaderCaption="Mes">
  <location ref="B4:D21" firstHeaderRow="1" firstDataRow="1" firstDataCol="0"/>
  <pivotFields count="2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>
      <items count="296">
        <item x="0"/>
        <item x="1"/>
        <item x="2"/>
        <item x="3"/>
        <item x="4"/>
        <item x="5"/>
        <item x="6"/>
        <item x="7"/>
        <item x="8"/>
        <item x="220"/>
        <item x="56"/>
        <item x="9"/>
        <item x="10"/>
        <item x="11"/>
        <item x="12"/>
        <item x="58"/>
        <item x="14"/>
        <item x="59"/>
        <item x="60"/>
        <item x="15"/>
        <item x="16"/>
        <item x="13"/>
        <item x="17"/>
        <item x="18"/>
        <item x="19"/>
        <item x="20"/>
        <item x="21"/>
        <item x="22"/>
        <item x="23"/>
        <item x="67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239"/>
        <item x="49"/>
        <item x="50"/>
        <item x="51"/>
        <item x="52"/>
        <item x="53"/>
        <item x="88"/>
        <item x="54"/>
        <item x="55"/>
        <item x="57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98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9"/>
        <item x="90"/>
        <item x="91"/>
        <item x="92"/>
        <item x="93"/>
        <item x="94"/>
        <item x="106"/>
        <item x="95"/>
        <item x="96"/>
        <item x="109"/>
        <item x="97"/>
        <item x="111"/>
        <item x="99"/>
        <item x="100"/>
        <item x="101"/>
        <item x="113"/>
        <item x="102"/>
        <item x="103"/>
        <item x="104"/>
        <item x="105"/>
        <item x="107"/>
        <item x="108"/>
        <item x="110"/>
        <item x="112"/>
        <item x="224"/>
        <item x="114"/>
        <item x="115"/>
        <item x="225"/>
        <item x="116"/>
        <item x="120"/>
        <item x="117"/>
        <item x="118"/>
        <item x="119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5"/>
        <item x="136"/>
        <item x="134"/>
        <item x="137"/>
        <item x="138"/>
        <item x="139"/>
        <item x="140"/>
        <item x="141"/>
        <item x="142"/>
        <item x="143"/>
        <item x="144"/>
        <item x="148"/>
        <item x="149"/>
        <item x="152"/>
        <item x="145"/>
        <item x="146"/>
        <item x="147"/>
        <item x="153"/>
        <item x="150"/>
        <item x="155"/>
        <item x="151"/>
        <item x="156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54"/>
        <item x="169"/>
        <item x="170"/>
        <item x="157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237"/>
        <item x="183"/>
        <item x="184"/>
        <item x="185"/>
        <item x="186"/>
        <item x="238"/>
        <item x="188"/>
        <item x="190"/>
        <item x="191"/>
        <item x="192"/>
        <item x="193"/>
        <item x="194"/>
        <item x="195"/>
        <item x="196"/>
        <item x="197"/>
        <item x="198"/>
        <item x="241"/>
        <item x="199"/>
        <item x="200"/>
        <item x="201"/>
        <item x="202"/>
        <item x="203"/>
        <item x="204"/>
        <item x="205"/>
        <item x="206"/>
        <item x="207"/>
        <item x="209"/>
        <item x="210"/>
        <item x="175"/>
        <item x="211"/>
        <item x="212"/>
        <item x="258"/>
        <item x="213"/>
        <item x="214"/>
        <item x="215"/>
        <item x="216"/>
        <item x="217"/>
        <item x="218"/>
        <item x="221"/>
        <item x="222"/>
        <item x="223"/>
        <item x="226"/>
        <item x="227"/>
        <item x="228"/>
        <item x="229"/>
        <item x="230"/>
        <item x="231"/>
        <item x="233"/>
        <item x="235"/>
        <item x="236"/>
        <item x="187"/>
        <item x="240"/>
        <item x="242"/>
        <item x="245"/>
        <item x="189"/>
        <item x="246"/>
        <item x="247"/>
        <item x="248"/>
        <item x="249"/>
        <item x="250"/>
        <item x="251"/>
        <item x="253"/>
        <item x="254"/>
        <item x="255"/>
        <item x="256"/>
        <item x="257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43"/>
        <item x="270"/>
        <item x="271"/>
        <item x="272"/>
        <item x="273"/>
        <item x="232"/>
        <item x="274"/>
        <item x="275"/>
        <item x="276"/>
        <item x="277"/>
        <item x="252"/>
        <item x="278"/>
        <item x="279"/>
        <item x="280"/>
        <item x="281"/>
        <item x="282"/>
        <item x="208"/>
        <item x="283"/>
        <item x="244"/>
        <item x="284"/>
        <item x="285"/>
        <item x="286"/>
        <item x="287"/>
        <item x="288"/>
        <item x="289"/>
        <item x="290"/>
        <item x="234"/>
        <item x="291"/>
        <item x="292"/>
        <item x="293"/>
        <item x="219"/>
        <item x="294"/>
        <item t="default"/>
      </items>
    </pivotField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6">
        <item x="0"/>
        <item x="1"/>
        <item x="2"/>
        <item x="3"/>
        <item x="4"/>
        <item t="default"/>
      </items>
    </pivotField>
  </pivot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D76BA51-BABB-42E4-8C3C-501E8BEDFF55}" name="Tabla5" displayName="Tabla5" ref="A1:D20" totalsRowShown="0" headerRowDxfId="44">
  <autoFilter ref="A1:D20" xr:uid="{2D76BA51-BABB-42E4-8C3C-501E8BEDFF55}">
    <filterColumn colId="0" hiddenButton="1"/>
    <filterColumn colId="1" hiddenButton="1"/>
    <filterColumn colId="2" hiddenButton="1"/>
    <filterColumn colId="3" hiddenButton="1"/>
  </autoFilter>
  <tableColumns count="4">
    <tableColumn id="1" xr3:uid="{8329E695-3CE6-474A-99E1-497A8EAB2FC8}" name="Nombre" dataDxfId="43"/>
    <tableColumn id="2" xr3:uid="{C2E10125-D009-4039-86A3-7AE4E3BF224A}" name="Tipo" dataDxfId="42"/>
    <tableColumn id="3" xr3:uid="{7D7B0347-3FF7-4BCF-BC61-CC6C3DAA7375}" name="Descripción" dataDxfId="41"/>
    <tableColumn id="4" xr3:uid="{655A873E-3531-405D-94DF-E0897867FE72}" name="Valores " dataDxfId="4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9A850F-D659-449E-8B0F-360259410993}" name="Tabla43" displayName="Tabla43" ref="A35:E39" totalsRowShown="0" headerRowDxfId="39">
  <autoFilter ref="A35:E39" xr:uid="{7652ADAE-9C2A-4BA1-8625-B969F82FAC63}"/>
  <tableColumns count="5">
    <tableColumn id="1" xr3:uid="{C2688809-99F8-4608-A428-D9566A1364A9}" name="Año" dataDxfId="38"/>
    <tableColumn id="2" xr3:uid="{8508BBF6-E50B-4EAE-98E9-CFCB414BF660}" name="T. mortalidad***" dataDxfId="37">
      <calculatedColumnFormula>Tabla43[[#This Row],[Cant. Muertes**]]/Tabla43[[#This Row],[Población]]*1000</calculatedColumnFormula>
    </tableColumn>
    <tableColumn id="3" xr3:uid="{CF3CB961-ED35-42D7-AFC2-0042B4CB8606}" name="Cant. Muertes**"/>
    <tableColumn id="4" xr3:uid="{6E0BA1BE-DB30-4F71-9519-4134EBB9B601}" name="Población" dataDxfId="36"/>
    <tableColumn id="6" xr3:uid="{7848C5FF-16B2-4681-B59E-4061783A9FF8}" name="Dif. " dataDxfId="35">
      <calculatedColumnFormula>Tabla43[[#This Row],[Cant. Muertes**]]/C35*100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45BD22B-397E-45A6-9DD1-F461692028A9}" name="Tabla68" displayName="Tabla68" ref="A2:E26" totalsRowShown="0" headerRowDxfId="34" dataDxfId="32" headerRowBorderDxfId="33" tableBorderDxfId="31">
  <autoFilter ref="A2:E26" xr:uid="{9934110A-1B02-4606-9FE4-35117DCF74DA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3:D26">
    <sortCondition ref="A2:A26"/>
  </sortState>
  <tableColumns count="5">
    <tableColumn id="1" xr3:uid="{992246F9-F78C-494A-A231-113D0A456433}" name="Jurisdicción(ii) (iii)" dataDxfId="30"/>
    <tableColumn id="2" xr3:uid="{AAB8ED04-0EB0-457B-99FE-364CA2404344}" name="Año 2019" dataDxfId="29"/>
    <tableColumn id="3" xr3:uid="{60B81997-57D2-4AB5-BEF3-3EC2CDD706D9}" name="Año 2020" dataDxfId="28"/>
    <tableColumn id="4" xr3:uid="{D4EBA04D-B330-4DE0-A416-7AD147AC6B95}" name="Año 2021" dataDxfId="27"/>
    <tableColumn id="5" xr3:uid="{7C72C685-67B4-4733-9177-92A6AB4DBC69}" name="Año 2022" dataDxfId="26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A9A268-B179-4805-B2B6-9875176E9239}" name="Tabla1" displayName="Tabla1" ref="A1:H27" totalsRowShown="0" headerRowDxfId="25">
  <autoFilter ref="A1:H27" xr:uid="{FAA9A268-B179-4805-B2B6-9875176E9239}"/>
  <sortState xmlns:xlrd2="http://schemas.microsoft.com/office/spreadsheetml/2017/richdata2" ref="A2:H27">
    <sortCondition ref="A1:A27"/>
  </sortState>
  <tableColumns count="8">
    <tableColumn id="1" xr3:uid="{B165BE90-48A5-4FE8-8B09-DB6520EDBE99}" name="Jurisdicción" dataDxfId="24"/>
    <tableColumn id="2" xr3:uid="{AC57A7B4-F464-4DFD-A137-9410E8F0EC48}" name="Pobl. SP" dataDxfId="23"/>
    <tableColumn id="8" xr3:uid="{6332AC9F-5EC0-4D8B-AACF-988A80F836DC}" name="Muertes SP" dataDxfId="22"/>
    <tableColumn id="7" xr3:uid="{6DFE77B0-0E15-4D04-9753-751C74B251CE}" name="T. Mort. SP (cada mil PPL)" dataDxfId="21">
      <calculatedColumnFormula>Tabla1[[#This Row],[Muertes SP]]/Tabla1[[#This Row],[Pobl. SP]]*1000</calculatedColumnFormula>
    </tableColumn>
    <tableColumn id="4" xr3:uid="{78DB076F-9D30-40F1-B646-20DA4E616A6A}" name="Pobl. Policía" dataDxfId="20"/>
    <tableColumn id="6" xr3:uid="{6F7DA77F-FD0E-49C9-8C68-BAEC1879D37B}" name="Muertes Policía"/>
    <tableColumn id="9" xr3:uid="{F69AD2B7-6FC2-43E1-98A4-61708EE3675B}" name="T. Mort. Policía (cada mil PPL)" dataDxfId="19">
      <calculatedColumnFormula>Tabla1[[#This Row],[Muertes Policía]]/Tabla1[[#This Row],[Pobl. Policía]]*1000</calculatedColumnFormula>
    </tableColumn>
    <tableColumn id="10" xr3:uid="{3F9D81B8-BA44-45DC-86E3-D113557B66A4}" name="SOLO PROV ALOJA PERM." dataDxfId="18">
      <calculatedColumnFormula>Tabla1[[#This Row],[Muertes Policía]]/Tabla1[[#This Row],[Pobl. Policía]]*1000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21C6B-9254-49FF-91E8-9A29C94407F5}" name="Tabla4" displayName="Tabla4" ref="E23:I35" headerRowDxfId="17" totalsRowDxfId="16">
  <autoFilter ref="E23:I35" xr:uid="{81B21C6B-9254-49FF-91E8-9A29C94407F5}"/>
  <tableColumns count="5">
    <tableColumn id="1" xr3:uid="{F3E036CE-2B4D-4A18-9983-80CCAE077A24}" name="Mes" totalsRowLabel="Total" dataDxfId="15" totalsRowDxfId="14"/>
    <tableColumn id="2" xr3:uid="{06752709-AF21-4CDD-AEA0-27DD13F9A0FE}" name="Custodia penitenciaria" totalsRowLabel="366" dataDxfId="13" totalsRowDxfId="12"/>
    <tableColumn id="3" xr3:uid="{9206B2DE-762A-4F99-8D4B-AF68423CDD9B}" name="Custodia policial" totalsRowFunction="sum" dataDxfId="11" totalsRowDxfId="10"/>
    <tableColumn id="4" xr3:uid="{067D8448-156A-4CFE-8B77-DF4B704BC464}" name="Uso de la fuerza policial" totalsRowFunction="sum" dataDxfId="9" totalsRowDxfId="8"/>
    <tableColumn id="5" xr3:uid="{1B7B59ED-A3C9-40B5-92D4-77BA8D592E1B}" name="Total País" totalsRowFunction="sum" totalsRowDxfId="7">
      <calculatedColumnFormula>SUM(F24:H24)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1B0ABC2-32A5-42B3-AECA-5A46B1B95E89}" name="Tabla47" displayName="Tabla47" ref="E52:I65" totalsRowCount="1" headerRowDxfId="6">
  <autoFilter ref="E52:I64" xr:uid="{21B0ABC2-32A5-42B3-AECA-5A46B1B95E89}"/>
  <tableColumns count="5">
    <tableColumn id="1" xr3:uid="{13137AA2-A881-4F93-9E59-3B57CCC77666}" name="Mes" totalsRowLabel="Total" dataDxfId="5" totalsRowDxfId="4"/>
    <tableColumn id="2" xr3:uid="{A21F5727-3C87-41D5-8F97-FE16DCC1D67F}" name="Custodia penitenciaria" totalsRowFunction="sum" dataDxfId="3"/>
    <tableColumn id="3" xr3:uid="{46C199FE-D2C6-4BFC-83AB-76B1EA4A6FFE}" name="Custodia policial" totalsRowFunction="sum" dataDxfId="2"/>
    <tableColumn id="4" xr3:uid="{27CD6382-3A17-43D0-83C5-6F5BA1122668}" name="Uso de la fuerza policial" totalsRowFunction="sum" dataDxfId="1"/>
    <tableColumn id="5" xr3:uid="{D1B32CC9-78CA-437B-B6D2-044A0F9CCD53}" name="Total País" totalsRowFunction="sum">
      <calculatedColumnFormula>SUM(F53:H53)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6EAC1C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ACBA-B090-48B0-84BD-D3A537452681}">
  <dimension ref="A1:D20"/>
  <sheetViews>
    <sheetView showGridLines="0" tabSelected="1" workbookViewId="0">
      <selection activeCell="B7" sqref="B7"/>
    </sheetView>
  </sheetViews>
  <sheetFormatPr baseColWidth="10" defaultRowHeight="15" x14ac:dyDescent="0.25"/>
  <cols>
    <col min="1" max="1" width="29.28515625" style="7" customWidth="1"/>
    <col min="2" max="2" width="23.28515625" customWidth="1"/>
    <col min="3" max="3" width="40.7109375" customWidth="1"/>
    <col min="4" max="4" width="45" customWidth="1"/>
  </cols>
  <sheetData>
    <row r="1" spans="1:4" x14ac:dyDescent="0.25">
      <c r="A1" s="55" t="s">
        <v>83</v>
      </c>
      <c r="B1" s="55" t="s">
        <v>84</v>
      </c>
      <c r="C1" s="55" t="s">
        <v>85</v>
      </c>
      <c r="D1" s="55" t="s">
        <v>112</v>
      </c>
    </row>
    <row r="2" spans="1:4" s="23" customFormat="1" ht="30" x14ac:dyDescent="0.25">
      <c r="A2" s="54" t="s">
        <v>113</v>
      </c>
      <c r="B2" s="54" t="s">
        <v>86</v>
      </c>
      <c r="C2" s="56" t="s">
        <v>114</v>
      </c>
      <c r="D2" s="56" t="s">
        <v>90</v>
      </c>
    </row>
    <row r="3" spans="1:4" ht="30" x14ac:dyDescent="0.25">
      <c r="A3" s="54" t="s">
        <v>91</v>
      </c>
      <c r="B3" s="54" t="s">
        <v>88</v>
      </c>
      <c r="C3" s="56" t="s">
        <v>92</v>
      </c>
      <c r="D3" s="56" t="s">
        <v>90</v>
      </c>
    </row>
    <row r="4" spans="1:4" ht="30" x14ac:dyDescent="0.25">
      <c r="A4" s="54" t="s">
        <v>93</v>
      </c>
      <c r="B4" s="54" t="s">
        <v>88</v>
      </c>
      <c r="C4" s="56" t="s">
        <v>94</v>
      </c>
      <c r="D4" s="56" t="s">
        <v>90</v>
      </c>
    </row>
    <row r="5" spans="1:4" ht="30" x14ac:dyDescent="0.25">
      <c r="A5" s="54" t="s">
        <v>98</v>
      </c>
      <c r="B5" s="54" t="s">
        <v>86</v>
      </c>
      <c r="C5" s="56" t="s">
        <v>99</v>
      </c>
      <c r="D5" s="56" t="s">
        <v>90</v>
      </c>
    </row>
    <row r="6" spans="1:4" ht="45" x14ac:dyDescent="0.25">
      <c r="A6" s="54" t="s">
        <v>116</v>
      </c>
      <c r="B6" s="54" t="s">
        <v>96</v>
      </c>
      <c r="C6" s="56" t="s">
        <v>117</v>
      </c>
      <c r="D6" s="56" t="s">
        <v>138</v>
      </c>
    </row>
    <row r="7" spans="1:4" ht="30" x14ac:dyDescent="0.25">
      <c r="A7" s="54" t="s">
        <v>118</v>
      </c>
      <c r="B7" s="54" t="s">
        <v>96</v>
      </c>
      <c r="C7" s="56" t="s">
        <v>119</v>
      </c>
      <c r="D7" s="56" t="s">
        <v>97</v>
      </c>
    </row>
    <row r="8" spans="1:4" ht="45" x14ac:dyDescent="0.25">
      <c r="A8" s="54" t="s">
        <v>100</v>
      </c>
      <c r="B8" s="54" t="s">
        <v>96</v>
      </c>
      <c r="C8" s="56" t="s">
        <v>121</v>
      </c>
      <c r="D8" s="56" t="s">
        <v>101</v>
      </c>
    </row>
    <row r="9" spans="1:4" ht="30" x14ac:dyDescent="0.25">
      <c r="A9" s="54" t="s">
        <v>120</v>
      </c>
      <c r="B9" s="54" t="s">
        <v>96</v>
      </c>
      <c r="C9" s="56" t="s">
        <v>135</v>
      </c>
      <c r="D9" s="56" t="s">
        <v>101</v>
      </c>
    </row>
    <row r="10" spans="1:4" ht="30" x14ac:dyDescent="0.25">
      <c r="A10" s="54" t="s">
        <v>115</v>
      </c>
      <c r="B10" s="54" t="s">
        <v>96</v>
      </c>
      <c r="C10" s="56" t="s">
        <v>136</v>
      </c>
      <c r="D10" s="56" t="s">
        <v>126</v>
      </c>
    </row>
    <row r="11" spans="1:4" ht="30" x14ac:dyDescent="0.25">
      <c r="A11" s="54" t="s">
        <v>122</v>
      </c>
      <c r="B11" s="54" t="s">
        <v>96</v>
      </c>
      <c r="C11" s="56" t="s">
        <v>137</v>
      </c>
      <c r="D11" s="56" t="s">
        <v>124</v>
      </c>
    </row>
    <row r="12" spans="1:4" ht="60" x14ac:dyDescent="0.25">
      <c r="A12" s="54" t="s">
        <v>123</v>
      </c>
      <c r="B12" s="54" t="s">
        <v>88</v>
      </c>
      <c r="C12" s="56" t="s">
        <v>125</v>
      </c>
      <c r="D12" s="56" t="s">
        <v>90</v>
      </c>
    </row>
    <row r="13" spans="1:4" ht="45" x14ac:dyDescent="0.25">
      <c r="A13" s="54" t="s">
        <v>87</v>
      </c>
      <c r="B13" s="54" t="s">
        <v>88</v>
      </c>
      <c r="C13" s="56" t="s">
        <v>89</v>
      </c>
      <c r="D13" s="56" t="s">
        <v>90</v>
      </c>
    </row>
    <row r="14" spans="1:4" ht="30" x14ac:dyDescent="0.25">
      <c r="A14" s="54" t="s">
        <v>102</v>
      </c>
      <c r="B14" s="54" t="s">
        <v>95</v>
      </c>
      <c r="C14" s="56" t="s">
        <v>103</v>
      </c>
      <c r="D14" s="56" t="s">
        <v>90</v>
      </c>
    </row>
    <row r="15" spans="1:4" x14ac:dyDescent="0.25">
      <c r="A15" s="54" t="s">
        <v>104</v>
      </c>
      <c r="B15" s="54" t="s">
        <v>95</v>
      </c>
      <c r="C15" s="56" t="s">
        <v>105</v>
      </c>
      <c r="D15" s="56" t="s">
        <v>90</v>
      </c>
    </row>
    <row r="16" spans="1:4" ht="30" x14ac:dyDescent="0.25">
      <c r="A16" s="54" t="s">
        <v>106</v>
      </c>
      <c r="B16" s="54" t="s">
        <v>96</v>
      </c>
      <c r="C16" s="56" t="s">
        <v>127</v>
      </c>
      <c r="D16" s="56" t="s">
        <v>128</v>
      </c>
    </row>
    <row r="17" spans="1:4" x14ac:dyDescent="0.25">
      <c r="A17" s="54" t="s">
        <v>129</v>
      </c>
      <c r="B17" s="54" t="s">
        <v>96</v>
      </c>
      <c r="C17" s="56" t="s">
        <v>107</v>
      </c>
      <c r="D17" s="56" t="s">
        <v>130</v>
      </c>
    </row>
    <row r="18" spans="1:4" ht="90" x14ac:dyDescent="0.25">
      <c r="A18" s="54" t="s">
        <v>131</v>
      </c>
      <c r="B18" s="54" t="s">
        <v>96</v>
      </c>
      <c r="C18" s="56" t="s">
        <v>108</v>
      </c>
      <c r="D18" s="56" t="s">
        <v>109</v>
      </c>
    </row>
    <row r="19" spans="1:4" ht="45" x14ac:dyDescent="0.25">
      <c r="A19" s="54" t="s">
        <v>132</v>
      </c>
      <c r="B19" s="54" t="s">
        <v>96</v>
      </c>
      <c r="C19" s="56" t="s">
        <v>110</v>
      </c>
      <c r="D19" s="56" t="s">
        <v>139</v>
      </c>
    </row>
    <row r="20" spans="1:4" ht="30" x14ac:dyDescent="0.25">
      <c r="A20" s="54" t="s">
        <v>111</v>
      </c>
      <c r="B20" s="54" t="s">
        <v>96</v>
      </c>
      <c r="C20" s="56" t="s">
        <v>133</v>
      </c>
      <c r="D20" s="56" t="s">
        <v>134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FDA4E-6EB3-4C6B-AC3C-5AAE625AB746}">
  <dimension ref="A1:S41"/>
  <sheetViews>
    <sheetView topLeftCell="A43" workbookViewId="0">
      <selection activeCell="F61" sqref="F61"/>
    </sheetView>
  </sheetViews>
  <sheetFormatPr baseColWidth="10" defaultRowHeight="15" x14ac:dyDescent="0.25"/>
  <cols>
    <col min="1" max="1" width="20.42578125" customWidth="1"/>
    <col min="7" max="7" width="14.7109375" customWidth="1"/>
    <col min="8" max="8" width="13.7109375" customWidth="1"/>
    <col min="9" max="9" width="10" customWidth="1"/>
    <col min="11" max="11" width="15.28515625" customWidth="1"/>
    <col min="16" max="16" width="13.28515625" customWidth="1"/>
  </cols>
  <sheetData>
    <row r="1" spans="1:19" ht="28.9" customHeight="1" x14ac:dyDescent="0.25">
      <c r="A1" s="67" t="s">
        <v>61</v>
      </c>
      <c r="B1" s="67"/>
      <c r="C1" s="67"/>
      <c r="D1" s="67"/>
      <c r="E1" s="67"/>
    </row>
    <row r="2" spans="1:19" ht="18" thickBot="1" x14ac:dyDescent="0.3">
      <c r="A2" s="10" t="s">
        <v>39</v>
      </c>
      <c r="B2" s="10" t="s">
        <v>27</v>
      </c>
      <c r="C2" s="10" t="s">
        <v>28</v>
      </c>
      <c r="D2" s="10" t="s">
        <v>29</v>
      </c>
      <c r="E2" s="10" t="s">
        <v>41</v>
      </c>
      <c r="M2" s="15"/>
    </row>
    <row r="3" spans="1:19" x14ac:dyDescent="0.25">
      <c r="A3" s="11" t="s">
        <v>4</v>
      </c>
      <c r="B3" s="12">
        <f>SUM(B4:B26)</f>
        <v>322</v>
      </c>
      <c r="C3" s="12">
        <f>SUM(C4:C26)</f>
        <v>386</v>
      </c>
      <c r="D3" s="12">
        <f>SUM(D4:D26)</f>
        <v>375</v>
      </c>
      <c r="E3" s="26">
        <f>SUM(E4:E26)</f>
        <v>366</v>
      </c>
      <c r="L3" s="8"/>
      <c r="M3" s="15"/>
    </row>
    <row r="4" spans="1:19" x14ac:dyDescent="0.25">
      <c r="A4" s="11" t="s">
        <v>40</v>
      </c>
      <c r="B4" s="12">
        <v>148</v>
      </c>
      <c r="C4" s="12">
        <v>178</v>
      </c>
      <c r="D4" s="12">
        <v>199</v>
      </c>
      <c r="E4" s="12">
        <v>188</v>
      </c>
      <c r="L4" s="15"/>
      <c r="M4" s="15"/>
    </row>
    <row r="5" spans="1:19" x14ac:dyDescent="0.25">
      <c r="A5" s="11" t="s">
        <v>21</v>
      </c>
      <c r="B5" s="12" t="s">
        <v>25</v>
      </c>
      <c r="C5" s="12">
        <v>2</v>
      </c>
      <c r="D5" s="12">
        <v>2</v>
      </c>
      <c r="E5" s="12">
        <v>1</v>
      </c>
      <c r="L5" s="15"/>
      <c r="M5" s="15"/>
    </row>
    <row r="6" spans="1:19" x14ac:dyDescent="0.25">
      <c r="A6" s="11" t="s">
        <v>13</v>
      </c>
      <c r="B6" s="12">
        <v>23</v>
      </c>
      <c r="C6" s="12">
        <v>22</v>
      </c>
      <c r="D6" s="12">
        <v>7</v>
      </c>
      <c r="E6" s="12">
        <v>10</v>
      </c>
      <c r="L6" s="15"/>
      <c r="M6" s="15"/>
    </row>
    <row r="7" spans="1:19" x14ac:dyDescent="0.25">
      <c r="A7" s="11" t="s">
        <v>16</v>
      </c>
      <c r="B7" s="12">
        <v>3</v>
      </c>
      <c r="C7" s="12">
        <v>1</v>
      </c>
      <c r="D7" s="12">
        <v>1</v>
      </c>
      <c r="E7" s="12">
        <v>1</v>
      </c>
      <c r="L7" s="17"/>
      <c r="M7" s="15"/>
    </row>
    <row r="8" spans="1:19" x14ac:dyDescent="0.25">
      <c r="A8" s="11" t="s">
        <v>8</v>
      </c>
      <c r="B8" s="12">
        <v>6</v>
      </c>
      <c r="C8" s="12">
        <v>7</v>
      </c>
      <c r="D8" s="12">
        <v>28</v>
      </c>
      <c r="E8" s="12">
        <v>26</v>
      </c>
      <c r="J8" s="16"/>
      <c r="M8" s="15"/>
    </row>
    <row r="9" spans="1:19" x14ac:dyDescent="0.25">
      <c r="A9" s="11" t="s">
        <v>14</v>
      </c>
      <c r="B9" s="12">
        <v>1</v>
      </c>
      <c r="C9" s="12">
        <v>4</v>
      </c>
      <c r="D9" s="12">
        <v>5</v>
      </c>
      <c r="E9" s="12">
        <v>1</v>
      </c>
    </row>
    <row r="10" spans="1:19" x14ac:dyDescent="0.25">
      <c r="A10" s="11" t="s">
        <v>22</v>
      </c>
      <c r="B10" s="12">
        <v>8</v>
      </c>
      <c r="C10" s="12">
        <v>9</v>
      </c>
      <c r="D10" s="12">
        <v>19</v>
      </c>
      <c r="E10" s="12">
        <v>12</v>
      </c>
    </row>
    <row r="11" spans="1:19" x14ac:dyDescent="0.25">
      <c r="A11" s="11" t="s">
        <v>32</v>
      </c>
      <c r="B11" s="12">
        <v>3</v>
      </c>
      <c r="C11" s="12">
        <v>1</v>
      </c>
      <c r="D11" s="12">
        <v>1</v>
      </c>
      <c r="E11" s="12">
        <v>41</v>
      </c>
    </row>
    <row r="12" spans="1:19" x14ac:dyDescent="0.25">
      <c r="A12" s="11" t="s">
        <v>17</v>
      </c>
      <c r="B12" s="12">
        <v>3</v>
      </c>
      <c r="C12" s="12">
        <v>4</v>
      </c>
      <c r="D12" s="12">
        <v>2</v>
      </c>
      <c r="E12" s="12">
        <v>6</v>
      </c>
    </row>
    <row r="13" spans="1:19" x14ac:dyDescent="0.25">
      <c r="A13" s="11" t="s">
        <v>12</v>
      </c>
      <c r="B13" s="12">
        <v>50</v>
      </c>
      <c r="C13" s="12">
        <v>58</v>
      </c>
      <c r="D13" s="12">
        <v>43</v>
      </c>
      <c r="E13" s="12">
        <v>4</v>
      </c>
    </row>
    <row r="14" spans="1:19" x14ac:dyDescent="0.25">
      <c r="A14" s="11" t="s">
        <v>5</v>
      </c>
      <c r="B14" s="12" t="s">
        <v>25</v>
      </c>
      <c r="C14" s="12">
        <v>3</v>
      </c>
      <c r="D14" s="12">
        <v>2</v>
      </c>
      <c r="E14" s="12">
        <v>1</v>
      </c>
    </row>
    <row r="15" spans="1:19" x14ac:dyDescent="0.25">
      <c r="A15" s="11" t="s">
        <v>33</v>
      </c>
      <c r="B15" s="12">
        <v>16</v>
      </c>
      <c r="C15" s="12">
        <v>22</v>
      </c>
      <c r="D15" s="12">
        <v>12</v>
      </c>
      <c r="E15" s="12">
        <v>12</v>
      </c>
    </row>
    <row r="16" spans="1:19" x14ac:dyDescent="0.25">
      <c r="A16" s="11" t="s">
        <v>24</v>
      </c>
      <c r="B16" s="12">
        <v>4</v>
      </c>
      <c r="C16" s="12">
        <v>4</v>
      </c>
      <c r="D16" s="12">
        <v>7</v>
      </c>
      <c r="E16" s="12">
        <v>10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11" t="s">
        <v>10</v>
      </c>
      <c r="B17" s="12">
        <v>3</v>
      </c>
      <c r="C17" s="12">
        <v>2</v>
      </c>
      <c r="D17" s="12">
        <v>1</v>
      </c>
      <c r="E17" s="12">
        <v>2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11" t="s">
        <v>26</v>
      </c>
      <c r="B18" s="12">
        <v>9</v>
      </c>
      <c r="C18" s="12">
        <v>2</v>
      </c>
      <c r="D18" s="12">
        <v>1</v>
      </c>
      <c r="E18" s="12">
        <v>4</v>
      </c>
      <c r="I18" s="6"/>
      <c r="J18" s="6"/>
      <c r="K18" s="6"/>
      <c r="L18" s="6"/>
      <c r="M18" s="6"/>
      <c r="N18" s="4"/>
      <c r="O18" s="6"/>
      <c r="P18" s="6"/>
      <c r="Q18" s="6"/>
      <c r="R18" s="6"/>
      <c r="S18" s="4"/>
    </row>
    <row r="19" spans="1:19" x14ac:dyDescent="0.25">
      <c r="A19" s="11" t="s">
        <v>9</v>
      </c>
      <c r="B19" s="12">
        <v>9</v>
      </c>
      <c r="C19" s="12">
        <v>15</v>
      </c>
      <c r="D19" s="12">
        <v>9</v>
      </c>
      <c r="E19" s="12">
        <v>11</v>
      </c>
      <c r="I19" s="2"/>
      <c r="J19" s="2"/>
      <c r="K19" s="2"/>
      <c r="L19" s="2"/>
      <c r="M19" s="2"/>
      <c r="N19" s="4"/>
      <c r="O19" s="18"/>
      <c r="P19" s="19"/>
      <c r="Q19" s="19"/>
      <c r="R19" s="19"/>
      <c r="S19" s="4"/>
    </row>
    <row r="20" spans="1:19" x14ac:dyDescent="0.25">
      <c r="A20" s="11" t="s">
        <v>3</v>
      </c>
      <c r="B20" s="12">
        <v>7</v>
      </c>
      <c r="C20" s="12">
        <v>6</v>
      </c>
      <c r="D20" s="12">
        <v>4</v>
      </c>
      <c r="E20" s="12">
        <v>4</v>
      </c>
      <c r="I20" s="2"/>
      <c r="J20" s="2"/>
      <c r="K20" s="2"/>
      <c r="L20" s="2"/>
      <c r="M20" s="2"/>
      <c r="N20" s="4"/>
      <c r="O20" s="18"/>
      <c r="P20" s="19"/>
      <c r="Q20" s="19"/>
      <c r="R20" s="19"/>
      <c r="S20" s="4"/>
    </row>
    <row r="21" spans="1:19" x14ac:dyDescent="0.25">
      <c r="A21" s="11" t="s">
        <v>2</v>
      </c>
      <c r="B21" s="12" t="s">
        <v>25</v>
      </c>
      <c r="C21" s="12">
        <v>6</v>
      </c>
      <c r="D21" s="12">
        <v>3</v>
      </c>
      <c r="E21" s="12">
        <v>1</v>
      </c>
      <c r="I21" s="2"/>
      <c r="J21" s="2"/>
      <c r="K21" s="2"/>
      <c r="L21" s="2"/>
      <c r="M21" s="2"/>
      <c r="N21" s="4"/>
      <c r="O21" s="18"/>
      <c r="P21" s="19"/>
      <c r="Q21" s="19"/>
      <c r="R21" s="19"/>
      <c r="S21" s="4"/>
    </row>
    <row r="22" spans="1:19" x14ac:dyDescent="0.25">
      <c r="A22" s="11" t="s">
        <v>18</v>
      </c>
      <c r="B22" s="12">
        <v>1</v>
      </c>
      <c r="C22" s="12" t="s">
        <v>25</v>
      </c>
      <c r="D22" s="12">
        <v>1</v>
      </c>
      <c r="E22" s="12" t="s">
        <v>25</v>
      </c>
      <c r="I22" s="2"/>
      <c r="J22" s="2"/>
      <c r="K22" s="2"/>
      <c r="L22" s="2"/>
      <c r="M22" s="20"/>
      <c r="N22" s="4"/>
      <c r="O22" s="18"/>
      <c r="P22" s="19"/>
      <c r="Q22" s="19"/>
      <c r="R22" s="19"/>
      <c r="S22" s="4"/>
    </row>
    <row r="23" spans="1:19" x14ac:dyDescent="0.25">
      <c r="A23" s="11" t="s">
        <v>30</v>
      </c>
      <c r="B23" s="12">
        <v>18</v>
      </c>
      <c r="C23" s="12">
        <v>30</v>
      </c>
      <c r="D23" s="12">
        <v>21</v>
      </c>
      <c r="E23" s="12">
        <v>18</v>
      </c>
      <c r="I23" s="2"/>
      <c r="J23" s="2"/>
      <c r="K23" s="2"/>
      <c r="L23" s="2"/>
      <c r="M23" s="2"/>
      <c r="N23" s="4"/>
      <c r="O23" s="18"/>
      <c r="P23" s="19"/>
      <c r="Q23" s="19"/>
      <c r="R23" s="19"/>
      <c r="S23" s="4"/>
    </row>
    <row r="24" spans="1:19" x14ac:dyDescent="0.25">
      <c r="A24" s="11" t="s">
        <v>6</v>
      </c>
      <c r="B24" s="12">
        <v>2</v>
      </c>
      <c r="C24" s="12">
        <v>1</v>
      </c>
      <c r="D24" s="12">
        <v>2</v>
      </c>
      <c r="E24" s="12">
        <v>3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11" t="s">
        <v>23</v>
      </c>
      <c r="B25" s="12">
        <v>2</v>
      </c>
      <c r="C25" s="12" t="s">
        <v>25</v>
      </c>
      <c r="D25" s="12">
        <v>3</v>
      </c>
      <c r="E25" s="12">
        <v>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5">
      <c r="A26" s="13" t="s">
        <v>31</v>
      </c>
      <c r="B26" s="14">
        <v>6</v>
      </c>
      <c r="C26" s="14">
        <v>9</v>
      </c>
      <c r="D26" s="14">
        <v>2</v>
      </c>
      <c r="E26" s="26">
        <v>9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1.6" customHeight="1" x14ac:dyDescent="0.25">
      <c r="A27" s="68" t="s">
        <v>62</v>
      </c>
      <c r="B27" s="68"/>
      <c r="C27" s="68"/>
      <c r="D27" s="68"/>
      <c r="E27" s="68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5" customHeight="1" x14ac:dyDescent="0.25">
      <c r="A28" s="66" t="s">
        <v>37</v>
      </c>
      <c r="B28" s="66"/>
      <c r="C28" s="66"/>
      <c r="D28" s="66"/>
      <c r="E28" s="66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56.45" customHeight="1" x14ac:dyDescent="0.25">
      <c r="A29" s="66" t="s">
        <v>38</v>
      </c>
      <c r="B29" s="66"/>
      <c r="C29" s="66"/>
      <c r="D29" s="66"/>
      <c r="E29" s="66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2.15" customHeight="1" x14ac:dyDescent="0.25">
      <c r="A30" s="66" t="s">
        <v>63</v>
      </c>
      <c r="B30" s="66"/>
      <c r="C30" s="66"/>
      <c r="D30" s="66"/>
      <c r="E30" s="66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22.15" customHeight="1" x14ac:dyDescent="0.25">
      <c r="A31" s="66" t="s">
        <v>64</v>
      </c>
      <c r="B31" s="66"/>
      <c r="C31" s="66"/>
      <c r="D31" s="66"/>
      <c r="E31" s="66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6.45" customHeight="1" x14ac:dyDescent="0.25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25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25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5">
      <c r="A35" s="7" t="s">
        <v>34</v>
      </c>
      <c r="B35" s="8" t="s">
        <v>68</v>
      </c>
      <c r="C35" s="8" t="s">
        <v>67</v>
      </c>
      <c r="D35" s="8" t="s">
        <v>35</v>
      </c>
      <c r="E35" s="8" t="s">
        <v>36</v>
      </c>
    </row>
    <row r="36" spans="1:19" x14ac:dyDescent="0.25">
      <c r="A36" s="3">
        <v>2019</v>
      </c>
      <c r="B36" s="5">
        <f>Tabla43[[#This Row],[Cant. Muertes**]]/Tabla43[[#This Row],[Población]]*1000</f>
        <v>3.2188090406549579</v>
      </c>
      <c r="C36">
        <v>322</v>
      </c>
      <c r="D36" s="9">
        <v>100037</v>
      </c>
      <c r="G36" s="23"/>
      <c r="H36" s="24"/>
      <c r="I36" s="24"/>
      <c r="J36" s="24"/>
      <c r="K36" s="24"/>
    </row>
    <row r="37" spans="1:19" x14ac:dyDescent="0.25">
      <c r="A37" s="3">
        <v>2020</v>
      </c>
      <c r="B37" s="5">
        <f>Tabla43[[#This Row],[Cant. Muertes**]]/Tabla43[[#This Row],[Población]]*1000</f>
        <v>4.0919306279947421</v>
      </c>
      <c r="C37">
        <v>386</v>
      </c>
      <c r="D37" s="9">
        <v>94332</v>
      </c>
      <c r="E37" s="5">
        <f>(Tabla43[[#This Row],[Cant. Muertes**]]-C36)/C36*100</f>
        <v>19.875776397515526</v>
      </c>
      <c r="G37" s="23"/>
    </row>
    <row r="38" spans="1:19" x14ac:dyDescent="0.25">
      <c r="A38" s="3">
        <v>2021</v>
      </c>
      <c r="B38" s="5">
        <f>Tabla43[[#This Row],[Cant. Muertes**]]/Tabla43[[#This Row],[Población]]*1000</f>
        <v>3.7271155107639093</v>
      </c>
      <c r="C38">
        <v>375</v>
      </c>
      <c r="D38" s="9">
        <v>100614</v>
      </c>
      <c r="E38" s="5">
        <f>(Tabla43[[#This Row],[Cant. Muertes**]]-C37)/C37*100</f>
        <v>-2.849740932642487</v>
      </c>
      <c r="G38" s="23"/>
    </row>
    <row r="39" spans="1:19" x14ac:dyDescent="0.25">
      <c r="A39" s="3">
        <v>2022</v>
      </c>
      <c r="B39" s="5">
        <f>Tabla43[[#This Row],[Cant. Muertes**]]/Tabla43[[#This Row],[Población]]*1000</f>
        <v>3.4820995347686687</v>
      </c>
      <c r="C39" s="27">
        <v>366</v>
      </c>
      <c r="D39" s="9">
        <v>105109</v>
      </c>
      <c r="E39" s="5">
        <f>(Tabla43[[#This Row],[Cant. Muertes**]]-C38)/C38*100</f>
        <v>-2.4</v>
      </c>
      <c r="G39" s="23"/>
    </row>
    <row r="40" spans="1:19" x14ac:dyDescent="0.25">
      <c r="G40" s="23"/>
      <c r="H40" s="24"/>
      <c r="I40" s="24"/>
      <c r="J40" s="24"/>
      <c r="K40" s="24"/>
    </row>
    <row r="41" spans="1:19" x14ac:dyDescent="0.25">
      <c r="H41" s="24"/>
      <c r="I41" s="24"/>
      <c r="J41" s="24"/>
      <c r="K41" s="24"/>
    </row>
  </sheetData>
  <mergeCells count="6">
    <mergeCell ref="A28:E28"/>
    <mergeCell ref="A29:E29"/>
    <mergeCell ref="A30:E30"/>
    <mergeCell ref="A31:E31"/>
    <mergeCell ref="A1:E1"/>
    <mergeCell ref="A27:E27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C907-AFA8-4A1A-B5B5-A02759AC370C}">
  <dimension ref="A1:K27"/>
  <sheetViews>
    <sheetView workbookViewId="0">
      <selection activeCell="L25" sqref="L25"/>
    </sheetView>
  </sheetViews>
  <sheetFormatPr baseColWidth="10" defaultRowHeight="15" x14ac:dyDescent="0.25"/>
  <cols>
    <col min="1" max="1" width="21" customWidth="1"/>
    <col min="2" max="7" width="13.5703125" customWidth="1"/>
    <col min="8" max="8" width="14.28515625" customWidth="1"/>
  </cols>
  <sheetData>
    <row r="1" spans="1:11" ht="25.5" x14ac:dyDescent="0.25">
      <c r="A1" s="28" t="s">
        <v>0</v>
      </c>
      <c r="B1" s="29" t="s">
        <v>73</v>
      </c>
      <c r="C1" s="29" t="s">
        <v>76</v>
      </c>
      <c r="D1" s="29" t="s">
        <v>79</v>
      </c>
      <c r="E1" s="29" t="s">
        <v>74</v>
      </c>
      <c r="F1" s="39" t="s">
        <v>75</v>
      </c>
      <c r="G1" s="39" t="s">
        <v>80</v>
      </c>
      <c r="H1" s="39" t="s">
        <v>81</v>
      </c>
    </row>
    <row r="2" spans="1:11" x14ac:dyDescent="0.25">
      <c r="A2" s="30" t="s">
        <v>4</v>
      </c>
      <c r="B2" s="31">
        <v>105080</v>
      </c>
      <c r="C2" s="31">
        <v>366</v>
      </c>
      <c r="D2" s="32">
        <f>Tabla1[[#This Row],[Muertes SP]]/Tabla1[[#This Row],[Pobl. SP]]*1000</f>
        <v>3.4830605253140461</v>
      </c>
      <c r="E2" s="33">
        <v>14078</v>
      </c>
      <c r="F2" s="41">
        <v>68</v>
      </c>
      <c r="G2" s="42">
        <f>Tabla1[[#This Row],[Muertes Policía]]/Tabla1[[#This Row],[Pobl. Policía]]*1000</f>
        <v>4.8302315669839464</v>
      </c>
      <c r="H2" s="42">
        <f>Tabla1[[#This Row],[Muertes Policía]]/Tabla1[[#This Row],[Pobl. Policía]]*1000</f>
        <v>4.8302315669839464</v>
      </c>
    </row>
    <row r="3" spans="1:11" x14ac:dyDescent="0.25">
      <c r="A3" s="34" t="s">
        <v>69</v>
      </c>
      <c r="B3" s="37">
        <v>47610</v>
      </c>
      <c r="C3" s="37">
        <v>188</v>
      </c>
      <c r="D3" s="35">
        <f>Tabla1[[#This Row],[Muertes SP]]/Tabla1[[#This Row],[Pobl. SP]]*1000</f>
        <v>3.9487502625498845</v>
      </c>
      <c r="E3" s="36">
        <v>3948</v>
      </c>
      <c r="F3">
        <v>21</v>
      </c>
      <c r="G3" s="40">
        <f>Tabla1[[#This Row],[Muertes Policía]]/Tabla1[[#This Row],[Pobl. Policía]]*1000</f>
        <v>5.3191489361702127</v>
      </c>
      <c r="H3" s="43">
        <f>Tabla1[[#This Row],[Muertes Policía]]/Tabla1[[#This Row],[Pobl. Policía]]*1000</f>
        <v>5.3191489361702127</v>
      </c>
    </row>
    <row r="4" spans="1:11" x14ac:dyDescent="0.25">
      <c r="A4" s="34" t="s">
        <v>21</v>
      </c>
      <c r="B4" s="38">
        <v>478</v>
      </c>
      <c r="C4" s="38">
        <v>1</v>
      </c>
      <c r="D4" s="35">
        <f>Tabla1[[#This Row],[Muertes SP]]/Tabla1[[#This Row],[Pobl. SP]]*1000</f>
        <v>2.0920502092050208</v>
      </c>
      <c r="E4" s="44">
        <v>46</v>
      </c>
      <c r="F4" s="1" t="s">
        <v>25</v>
      </c>
      <c r="G4" s="1" t="s">
        <v>25</v>
      </c>
      <c r="H4" s="45" t="s">
        <v>82</v>
      </c>
    </row>
    <row r="5" spans="1:11" x14ac:dyDescent="0.25">
      <c r="A5" s="34" t="s">
        <v>13</v>
      </c>
      <c r="B5" s="37">
        <v>1244</v>
      </c>
      <c r="C5" s="37">
        <v>10</v>
      </c>
      <c r="D5" s="35">
        <f>Tabla1[[#This Row],[Muertes SP]]/Tabla1[[#This Row],[Pobl. SP]]*1000</f>
        <v>8.0385852090032142</v>
      </c>
      <c r="E5" s="36">
        <v>1119</v>
      </c>
      <c r="F5">
        <v>2</v>
      </c>
      <c r="G5" s="40">
        <f>Tabla1[[#This Row],[Muertes Policía]]/Tabla1[[#This Row],[Pobl. Policía]]*1000</f>
        <v>1.7873100983020553</v>
      </c>
      <c r="H5" s="43">
        <f>Tabla1[[#This Row],[Muertes Policía]]/Tabla1[[#This Row],[Pobl. Policía]]*1000</f>
        <v>1.7873100983020553</v>
      </c>
      <c r="K5" s="5"/>
    </row>
    <row r="6" spans="1:11" x14ac:dyDescent="0.25">
      <c r="A6" s="34" t="s">
        <v>16</v>
      </c>
      <c r="B6" s="38">
        <v>446</v>
      </c>
      <c r="C6" s="38">
        <v>1</v>
      </c>
      <c r="D6" s="35">
        <f>Tabla1[[#This Row],[Muertes SP]]/Tabla1[[#This Row],[Pobl. SP]]*1000</f>
        <v>2.2421524663677128</v>
      </c>
      <c r="E6" s="36">
        <v>171</v>
      </c>
      <c r="F6">
        <v>2</v>
      </c>
      <c r="G6" s="40">
        <f>Tabla1[[#This Row],[Muertes Policía]]/Tabla1[[#This Row],[Pobl. Policía]]*1000</f>
        <v>11.695906432748536</v>
      </c>
      <c r="H6" s="43">
        <f>Tabla1[[#This Row],[Muertes Policía]]/Tabla1[[#This Row],[Pobl. Policía]]*1000</f>
        <v>11.695906432748536</v>
      </c>
    </row>
    <row r="7" spans="1:11" x14ac:dyDescent="0.25">
      <c r="A7" s="34" t="s">
        <v>77</v>
      </c>
      <c r="B7" s="37" t="s">
        <v>82</v>
      </c>
      <c r="C7" s="37" t="s">
        <v>82</v>
      </c>
      <c r="D7" s="37" t="s">
        <v>82</v>
      </c>
      <c r="E7" s="36">
        <v>967</v>
      </c>
      <c r="F7">
        <v>1</v>
      </c>
      <c r="G7" s="40">
        <f>Tabla1[[#This Row],[Muertes Policía]]/Tabla1[[#This Row],[Pobl. Policía]]*1000</f>
        <v>1.0341261633919339</v>
      </c>
      <c r="H7" s="40">
        <f>Tabla1[[#This Row],[Muertes Policía]]/Tabla1[[#This Row],[Pobl. Policía]]*1000</f>
        <v>1.0341261633919339</v>
      </c>
    </row>
    <row r="8" spans="1:11" x14ac:dyDescent="0.25">
      <c r="A8" s="34" t="s">
        <v>8</v>
      </c>
      <c r="B8" s="37">
        <v>11142</v>
      </c>
      <c r="C8" s="37">
        <v>26</v>
      </c>
      <c r="D8" s="35">
        <f>Tabla1[[#This Row],[Muertes SP]]/Tabla1[[#This Row],[Pobl. SP]]*1000</f>
        <v>2.3335128343205884</v>
      </c>
      <c r="E8" s="44">
        <v>29</v>
      </c>
      <c r="F8">
        <v>2</v>
      </c>
      <c r="G8" s="40">
        <f>Tabla1[[#This Row],[Muertes Policía]]/Tabla1[[#This Row],[Pobl. Policía]]*1000</f>
        <v>68.965517241379303</v>
      </c>
      <c r="H8" s="45" t="s">
        <v>82</v>
      </c>
    </row>
    <row r="9" spans="1:11" x14ac:dyDescent="0.25">
      <c r="A9" s="34" t="s">
        <v>14</v>
      </c>
      <c r="B9" s="37">
        <v>1321</v>
      </c>
      <c r="C9" s="37">
        <v>1</v>
      </c>
      <c r="D9" s="35">
        <f>Tabla1[[#This Row],[Muertes SP]]/Tabla1[[#This Row],[Pobl. SP]]*1000</f>
        <v>0.75700227100681305</v>
      </c>
      <c r="E9" s="36">
        <v>284</v>
      </c>
      <c r="F9">
        <v>3</v>
      </c>
      <c r="G9" s="40">
        <f>Tabla1[[#This Row],[Muertes Policía]]/Tabla1[[#This Row],[Pobl. Policía]]*1000</f>
        <v>10.56338028169014</v>
      </c>
      <c r="H9" s="43">
        <f>Tabla1[[#This Row],[Muertes Policía]]/Tabla1[[#This Row],[Pobl. Policía]]*1000</f>
        <v>10.56338028169014</v>
      </c>
    </row>
    <row r="10" spans="1:11" x14ac:dyDescent="0.25">
      <c r="A10" s="34" t="s">
        <v>70</v>
      </c>
      <c r="B10" s="37">
        <v>2540</v>
      </c>
      <c r="C10" s="37">
        <v>12</v>
      </c>
      <c r="D10" s="35">
        <f>Tabla1[[#This Row],[Muertes SP]]/Tabla1[[#This Row],[Pobl. SP]]*1000</f>
        <v>4.7244094488188972</v>
      </c>
      <c r="E10" s="44">
        <v>13</v>
      </c>
      <c r="F10">
        <v>2</v>
      </c>
      <c r="G10" s="40">
        <f>Tabla1[[#This Row],[Muertes Policía]]/Tabla1[[#This Row],[Pobl. Policía]]*1000</f>
        <v>153.84615384615387</v>
      </c>
      <c r="H10" s="45" t="s">
        <v>82</v>
      </c>
    </row>
    <row r="11" spans="1:11" x14ac:dyDescent="0.25">
      <c r="A11" s="34" t="s">
        <v>15</v>
      </c>
      <c r="B11" s="37">
        <v>11372</v>
      </c>
      <c r="C11" s="37">
        <v>41</v>
      </c>
      <c r="D11" s="35">
        <f>Tabla1[[#This Row],[Muertes SP]]/Tabla1[[#This Row],[Pobl. SP]]*1000</f>
        <v>3.6053464650017588</v>
      </c>
      <c r="E11" s="36">
        <v>666</v>
      </c>
      <c r="F11">
        <v>1</v>
      </c>
      <c r="G11" s="40">
        <f>Tabla1[[#This Row],[Muertes Policía]]/Tabla1[[#This Row],[Pobl. Policía]]*1000</f>
        <v>1.5015015015015014</v>
      </c>
      <c r="H11" s="43">
        <f>Tabla1[[#This Row],[Muertes Policía]]/Tabla1[[#This Row],[Pobl. Policía]]*1000</f>
        <v>1.5015015015015014</v>
      </c>
    </row>
    <row r="12" spans="1:11" x14ac:dyDescent="0.25">
      <c r="A12" s="34" t="s">
        <v>17</v>
      </c>
      <c r="B12" s="38">
        <v>630</v>
      </c>
      <c r="C12" s="38">
        <v>6</v>
      </c>
      <c r="D12" s="35">
        <f>Tabla1[[#This Row],[Muertes SP]]/Tabla1[[#This Row],[Pobl. SP]]*1000</f>
        <v>9.5238095238095255</v>
      </c>
      <c r="E12" s="36">
        <v>342</v>
      </c>
      <c r="F12" s="1" t="s">
        <v>25</v>
      </c>
      <c r="G12" s="1" t="s">
        <v>25</v>
      </c>
      <c r="H12" s="45" t="s">
        <v>25</v>
      </c>
    </row>
    <row r="13" spans="1:11" x14ac:dyDescent="0.25">
      <c r="A13" s="34" t="s">
        <v>12</v>
      </c>
      <c r="B13" s="38">
        <v>1017</v>
      </c>
      <c r="C13" s="38">
        <v>4</v>
      </c>
      <c r="D13" s="35">
        <f>Tabla1[[#This Row],[Muertes SP]]/Tabla1[[#This Row],[Pobl. SP]]*1000</f>
        <v>3.9331366764995086</v>
      </c>
      <c r="E13" s="36">
        <v>602</v>
      </c>
      <c r="F13">
        <v>1</v>
      </c>
      <c r="G13" s="40">
        <f>Tabla1[[#This Row],[Muertes Policía]]/Tabla1[[#This Row],[Pobl. Policía]]*1000</f>
        <v>1.6611295681063123</v>
      </c>
      <c r="H13" s="43">
        <f>Tabla1[[#This Row],[Muertes Policía]]/Tabla1[[#This Row],[Pobl. Policía]]*1000</f>
        <v>1.6611295681063123</v>
      </c>
    </row>
    <row r="14" spans="1:11" x14ac:dyDescent="0.25">
      <c r="A14" s="34" t="s">
        <v>19</v>
      </c>
      <c r="B14" s="37" t="s">
        <v>82</v>
      </c>
      <c r="C14" s="37" t="s">
        <v>82</v>
      </c>
      <c r="D14" s="37" t="s">
        <v>82</v>
      </c>
      <c r="E14" s="36">
        <v>377</v>
      </c>
      <c r="F14" s="1" t="s">
        <v>25</v>
      </c>
      <c r="G14" s="1" t="s">
        <v>25</v>
      </c>
      <c r="H14" s="1" t="s">
        <v>25</v>
      </c>
    </row>
    <row r="15" spans="1:11" x14ac:dyDescent="0.25">
      <c r="A15" s="34" t="s">
        <v>5</v>
      </c>
      <c r="B15" s="38">
        <v>463</v>
      </c>
      <c r="C15" s="38">
        <v>1</v>
      </c>
      <c r="D15" s="35">
        <f>Tabla1[[#This Row],[Muertes SP]]/Tabla1[[#This Row],[Pobl. SP]]*1000</f>
        <v>2.1598272138228944</v>
      </c>
      <c r="E15" s="36">
        <v>124</v>
      </c>
      <c r="F15">
        <v>1</v>
      </c>
      <c r="G15" s="40">
        <f>Tabla1[[#This Row],[Muertes Policía]]/Tabla1[[#This Row],[Pobl. Policía]]*1000</f>
        <v>8.064516129032258</v>
      </c>
      <c r="H15" s="43">
        <f>Tabla1[[#This Row],[Muertes Policía]]/Tabla1[[#This Row],[Pobl. Policía]]*1000</f>
        <v>8.064516129032258</v>
      </c>
    </row>
    <row r="16" spans="1:11" s="4" customFormat="1" x14ac:dyDescent="0.25">
      <c r="A16" s="34" t="s">
        <v>11</v>
      </c>
      <c r="B16" s="37">
        <v>5564</v>
      </c>
      <c r="C16" s="37">
        <v>12</v>
      </c>
      <c r="D16" s="35">
        <f>Tabla1[[#This Row],[Muertes SP]]/Tabla1[[#This Row],[Pobl. SP]]*1000</f>
        <v>2.1567217828900072</v>
      </c>
      <c r="E16" s="44">
        <v>86</v>
      </c>
      <c r="F16" s="4">
        <v>2</v>
      </c>
      <c r="G16" s="35">
        <f>Tabla1[[#This Row],[Muertes Policía]]/Tabla1[[#This Row],[Pobl. Policía]]*1000</f>
        <v>23.255813953488371</v>
      </c>
      <c r="H16" s="46" t="s">
        <v>82</v>
      </c>
    </row>
    <row r="17" spans="1:8" x14ac:dyDescent="0.25">
      <c r="A17" s="34" t="s">
        <v>24</v>
      </c>
      <c r="B17" s="37">
        <v>1721</v>
      </c>
      <c r="C17" s="37">
        <v>10</v>
      </c>
      <c r="D17" s="35">
        <f>Tabla1[[#This Row],[Muertes SP]]/Tabla1[[#This Row],[Pobl. SP]]*1000</f>
        <v>5.8105752469494476</v>
      </c>
      <c r="E17" s="36">
        <v>608</v>
      </c>
      <c r="F17">
        <v>3</v>
      </c>
      <c r="G17" s="40">
        <f>Tabla1[[#This Row],[Muertes Policía]]/Tabla1[[#This Row],[Pobl. Policía]]*1000</f>
        <v>4.9342105263157894</v>
      </c>
      <c r="H17" s="43">
        <f>Tabla1[[#This Row],[Muertes Policía]]/Tabla1[[#This Row],[Pobl. Policía]]*1000</f>
        <v>4.9342105263157894</v>
      </c>
    </row>
    <row r="18" spans="1:8" x14ac:dyDescent="0.25">
      <c r="A18" s="34" t="s">
        <v>71</v>
      </c>
      <c r="B18" s="38">
        <v>559</v>
      </c>
      <c r="C18" s="38">
        <v>2</v>
      </c>
      <c r="D18" s="35">
        <f>Tabla1[[#This Row],[Muertes SP]]/Tabla1[[#This Row],[Pobl. SP]]*1000</f>
        <v>3.5778175313059033</v>
      </c>
      <c r="E18" s="36">
        <v>168</v>
      </c>
      <c r="F18" s="1" t="s">
        <v>25</v>
      </c>
      <c r="G18" s="1" t="s">
        <v>25</v>
      </c>
      <c r="H18" s="45" t="s">
        <v>25</v>
      </c>
    </row>
    <row r="19" spans="1:8" x14ac:dyDescent="0.25">
      <c r="A19" s="34" t="s">
        <v>26</v>
      </c>
      <c r="B19" s="38">
        <v>1154</v>
      </c>
      <c r="C19" s="38">
        <v>4</v>
      </c>
      <c r="D19" s="35">
        <f>Tabla1[[#This Row],[Muertes SP]]/Tabla1[[#This Row],[Pobl. SP]]*1000</f>
        <v>3.4662045060658575</v>
      </c>
      <c r="E19" s="44">
        <v>37</v>
      </c>
      <c r="F19">
        <v>1</v>
      </c>
      <c r="G19" s="40">
        <f>Tabla1[[#This Row],[Muertes Policía]]/Tabla1[[#This Row],[Pobl. Policía]]*1000</f>
        <v>27.027027027027028</v>
      </c>
      <c r="H19" s="45" t="s">
        <v>82</v>
      </c>
    </row>
    <row r="20" spans="1:8" x14ac:dyDescent="0.25">
      <c r="A20" s="34" t="s">
        <v>9</v>
      </c>
      <c r="B20" s="37">
        <v>3928</v>
      </c>
      <c r="C20" s="37">
        <v>11</v>
      </c>
      <c r="D20" s="35">
        <f>Tabla1[[#This Row],[Muertes SP]]/Tabla1[[#This Row],[Pobl. SP]]*1000</f>
        <v>2.8004073319755598</v>
      </c>
      <c r="E20" s="36">
        <v>860</v>
      </c>
      <c r="F20">
        <v>2</v>
      </c>
      <c r="G20" s="40">
        <f>Tabla1[[#This Row],[Muertes Policía]]/Tabla1[[#This Row],[Pobl. Policía]]*1000</f>
        <v>2.3255813953488373</v>
      </c>
      <c r="H20" s="43">
        <f>Tabla1[[#This Row],[Muertes Policía]]/Tabla1[[#This Row],[Pobl. Policía]]*1000</f>
        <v>2.3255813953488373</v>
      </c>
    </row>
    <row r="21" spans="1:8" x14ac:dyDescent="0.25">
      <c r="A21" s="34" t="s">
        <v>3</v>
      </c>
      <c r="B21" s="37">
        <v>1804</v>
      </c>
      <c r="C21" s="37">
        <v>4</v>
      </c>
      <c r="D21" s="35">
        <f>Tabla1[[#This Row],[Muertes SP]]/Tabla1[[#This Row],[Pobl. SP]]*1000</f>
        <v>2.2172949002217295</v>
      </c>
      <c r="E21" s="36">
        <v>107</v>
      </c>
      <c r="F21" s="1" t="s">
        <v>25</v>
      </c>
      <c r="G21" s="1" t="s">
        <v>25</v>
      </c>
      <c r="H21" s="45" t="s">
        <v>25</v>
      </c>
    </row>
    <row r="22" spans="1:8" x14ac:dyDescent="0.25">
      <c r="A22" s="34" t="s">
        <v>2</v>
      </c>
      <c r="B22" s="38">
        <v>841</v>
      </c>
      <c r="C22" s="38">
        <v>1</v>
      </c>
      <c r="D22" s="35">
        <f>Tabla1[[#This Row],[Muertes SP]]/Tabla1[[#This Row],[Pobl. SP]]*1000</f>
        <v>1.1890606420927465</v>
      </c>
      <c r="E22" s="44">
        <v>2</v>
      </c>
      <c r="F22" s="1" t="s">
        <v>25</v>
      </c>
      <c r="G22" s="1" t="s">
        <v>25</v>
      </c>
      <c r="H22" s="45" t="s">
        <v>82</v>
      </c>
    </row>
    <row r="23" spans="1:8" x14ac:dyDescent="0.25">
      <c r="A23" s="34" t="s">
        <v>18</v>
      </c>
      <c r="B23" s="38">
        <v>389</v>
      </c>
      <c r="C23" s="38"/>
      <c r="D23" s="35">
        <f>Tabla1[[#This Row],[Muertes SP]]/Tabla1[[#This Row],[Pobl. SP]]*1000</f>
        <v>0</v>
      </c>
      <c r="E23" s="44">
        <v>59</v>
      </c>
      <c r="F23">
        <v>1</v>
      </c>
      <c r="G23" s="40">
        <f>Tabla1[[#This Row],[Muertes Policía]]/Tabla1[[#This Row],[Pobl. Policía]]*1000</f>
        <v>16.949152542372882</v>
      </c>
      <c r="H23" s="45" t="s">
        <v>82</v>
      </c>
    </row>
    <row r="24" spans="1:8" x14ac:dyDescent="0.25">
      <c r="A24" s="34" t="s">
        <v>1</v>
      </c>
      <c r="B24" s="37">
        <v>8254</v>
      </c>
      <c r="C24" s="37">
        <v>18</v>
      </c>
      <c r="D24" s="35">
        <f>Tabla1[[#This Row],[Muertes SP]]/Tabla1[[#This Row],[Pobl. SP]]*1000</f>
        <v>2.1807608432275258</v>
      </c>
      <c r="E24" s="36">
        <v>1059</v>
      </c>
      <c r="F24">
        <v>8</v>
      </c>
      <c r="G24" s="40">
        <f>Tabla1[[#This Row],[Muertes Policía]]/Tabla1[[#This Row],[Pobl. Policía]]*1000</f>
        <v>7.5542965061378666</v>
      </c>
      <c r="H24" s="43">
        <f>Tabla1[[#This Row],[Muertes Policía]]/Tabla1[[#This Row],[Pobl. Policía]]*1000</f>
        <v>7.5542965061378666</v>
      </c>
    </row>
    <row r="25" spans="1:8" x14ac:dyDescent="0.25">
      <c r="A25" s="34" t="s">
        <v>78</v>
      </c>
      <c r="B25" s="38">
        <v>872</v>
      </c>
      <c r="C25" s="38">
        <v>3</v>
      </c>
      <c r="D25" s="35">
        <f>Tabla1[[#This Row],[Muertes SP]]/Tabla1[[#This Row],[Pobl. SP]]*1000</f>
        <v>3.4403669724770642</v>
      </c>
      <c r="E25" s="36">
        <v>920</v>
      </c>
      <c r="F25">
        <v>3</v>
      </c>
      <c r="G25" s="40">
        <f>Tabla1[[#This Row],[Muertes Policía]]/Tabla1[[#This Row],[Pobl. Policía]]*1000</f>
        <v>3.2608695652173911</v>
      </c>
      <c r="H25" s="43">
        <f>Tabla1[[#This Row],[Muertes Policía]]/Tabla1[[#This Row],[Pobl. Policía]]*1000</f>
        <v>3.2608695652173911</v>
      </c>
    </row>
    <row r="26" spans="1:8" x14ac:dyDescent="0.25">
      <c r="A26" s="34" t="s">
        <v>72</v>
      </c>
      <c r="B26" s="37">
        <v>279</v>
      </c>
      <c r="C26" s="37">
        <v>1</v>
      </c>
      <c r="D26" s="35">
        <f>Tabla1[[#This Row],[Muertes SP]]/Tabla1[[#This Row],[Pobl. SP]]*1000</f>
        <v>3.5842293906810037</v>
      </c>
      <c r="E26" s="44">
        <v>5</v>
      </c>
      <c r="F26" s="1" t="s">
        <v>25</v>
      </c>
      <c r="G26" s="1" t="s">
        <v>25</v>
      </c>
      <c r="H26" s="45" t="s">
        <v>82</v>
      </c>
    </row>
    <row r="27" spans="1:8" x14ac:dyDescent="0.25">
      <c r="A27" s="47" t="s">
        <v>7</v>
      </c>
      <c r="B27" s="48">
        <v>1452</v>
      </c>
      <c r="C27" s="48">
        <v>9</v>
      </c>
      <c r="D27" s="49">
        <f>Tabla1[[#This Row],[Muertes SP]]/Tabla1[[#This Row],[Pobl. SP]]*1000</f>
        <v>6.1983471074380168</v>
      </c>
      <c r="E27" s="50">
        <v>1479</v>
      </c>
      <c r="F27" s="51">
        <v>12</v>
      </c>
      <c r="G27" s="52">
        <f>Tabla1[[#This Row],[Muertes Policía]]/Tabla1[[#This Row],[Pobl. Policía]]*1000</f>
        <v>8.1135902636916839</v>
      </c>
      <c r="H27" s="53">
        <f>Tabla1[[#This Row],[Muertes Policía]]/Tabla1[[#This Row],[Pobl. Policía]]*1000</f>
        <v>8.1135902636916839</v>
      </c>
    </row>
  </sheetData>
  <phoneticPr fontId="3" type="noConversion"/>
  <conditionalFormatting sqref="B1:E1">
    <cfRule type="containsBlanks" dxfId="0" priority="5">
      <formula>LEN(TRIM(B1))=0</formula>
    </cfRule>
  </conditionalFormatting>
  <conditionalFormatting sqref="D4:D12 D2 D14:D2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:D2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:H2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1C36-3EF6-4642-8CEA-ABFC6FC5D742}">
  <dimension ref="B4:I65"/>
  <sheetViews>
    <sheetView workbookViewId="0">
      <selection activeCell="C10" sqref="C10"/>
    </sheetView>
  </sheetViews>
  <sheetFormatPr baseColWidth="10" defaultRowHeight="15" x14ac:dyDescent="0.25"/>
  <cols>
    <col min="2" max="2" width="10" bestFit="1" customWidth="1"/>
    <col min="3" max="3" width="7.28515625" bestFit="1" customWidth="1"/>
    <col min="5" max="5" width="11.7109375" bestFit="1" customWidth="1"/>
    <col min="6" max="6" width="19.28515625" bestFit="1" customWidth="1"/>
    <col min="7" max="7" width="18.140625" customWidth="1"/>
    <col min="8" max="8" width="24" customWidth="1"/>
    <col min="9" max="9" width="19.5703125" customWidth="1"/>
    <col min="10" max="10" width="6.5703125" bestFit="1" customWidth="1"/>
    <col min="11" max="11" width="5.7109375" bestFit="1" customWidth="1"/>
    <col min="12" max="12" width="5.140625" bestFit="1" customWidth="1"/>
    <col min="13" max="13" width="5.5703125" bestFit="1" customWidth="1"/>
    <col min="14" max="14" width="6.140625" bestFit="1" customWidth="1"/>
    <col min="15" max="15" width="5.42578125" bestFit="1" customWidth="1"/>
    <col min="16" max="17" width="12.5703125" bestFit="1" customWidth="1"/>
  </cols>
  <sheetData>
    <row r="4" spans="2:4" x14ac:dyDescent="0.25">
      <c r="B4" s="57"/>
      <c r="C4" s="58"/>
      <c r="D4" s="59"/>
    </row>
    <row r="5" spans="2:4" x14ac:dyDescent="0.25">
      <c r="B5" s="60"/>
      <c r="C5" s="61"/>
      <c r="D5" s="62"/>
    </row>
    <row r="6" spans="2:4" x14ac:dyDescent="0.25">
      <c r="B6" s="60"/>
      <c r="C6" s="61"/>
      <c r="D6" s="62"/>
    </row>
    <row r="7" spans="2:4" x14ac:dyDescent="0.25">
      <c r="B7" s="60"/>
      <c r="C7" s="61"/>
      <c r="D7" s="62"/>
    </row>
    <row r="8" spans="2:4" x14ac:dyDescent="0.25">
      <c r="B8" s="60"/>
      <c r="C8" s="61"/>
      <c r="D8" s="62"/>
    </row>
    <row r="9" spans="2:4" x14ac:dyDescent="0.25">
      <c r="B9" s="60"/>
      <c r="C9" s="61"/>
      <c r="D9" s="62"/>
    </row>
    <row r="10" spans="2:4" x14ac:dyDescent="0.25">
      <c r="B10" s="60"/>
      <c r="C10" s="61"/>
      <c r="D10" s="62"/>
    </row>
    <row r="11" spans="2:4" x14ac:dyDescent="0.25">
      <c r="B11" s="60"/>
      <c r="C11" s="61"/>
      <c r="D11" s="62"/>
    </row>
    <row r="12" spans="2:4" x14ac:dyDescent="0.25">
      <c r="B12" s="60"/>
      <c r="C12" s="61"/>
      <c r="D12" s="62"/>
    </row>
    <row r="13" spans="2:4" x14ac:dyDescent="0.25">
      <c r="B13" s="60"/>
      <c r="C13" s="61"/>
      <c r="D13" s="62"/>
    </row>
    <row r="14" spans="2:4" x14ac:dyDescent="0.25">
      <c r="B14" s="60"/>
      <c r="C14" s="61"/>
      <c r="D14" s="62"/>
    </row>
    <row r="15" spans="2:4" x14ac:dyDescent="0.25">
      <c r="B15" s="60"/>
      <c r="C15" s="61"/>
      <c r="D15" s="62"/>
    </row>
    <row r="16" spans="2:4" x14ac:dyDescent="0.25">
      <c r="B16" s="60"/>
      <c r="C16" s="61"/>
      <c r="D16" s="62"/>
    </row>
    <row r="17" spans="2:9" x14ac:dyDescent="0.25">
      <c r="B17" s="60"/>
      <c r="C17" s="61"/>
      <c r="D17" s="62"/>
      <c r="E17" s="22"/>
      <c r="F17" s="4"/>
    </row>
    <row r="18" spans="2:9" x14ac:dyDescent="0.25">
      <c r="B18" s="60"/>
      <c r="C18" s="61"/>
      <c r="D18" s="62"/>
      <c r="E18" s="22"/>
      <c r="F18" s="4"/>
    </row>
    <row r="19" spans="2:9" x14ac:dyDescent="0.25">
      <c r="B19" s="60"/>
      <c r="C19" s="61"/>
      <c r="D19" s="62"/>
      <c r="E19" s="22"/>
      <c r="F19" s="4"/>
    </row>
    <row r="20" spans="2:9" x14ac:dyDescent="0.25">
      <c r="B20" s="60"/>
      <c r="C20" s="61"/>
      <c r="D20" s="62"/>
      <c r="E20" s="22"/>
      <c r="F20" s="4"/>
    </row>
    <row r="21" spans="2:9" x14ac:dyDescent="0.25">
      <c r="B21" s="63"/>
      <c r="C21" s="64"/>
      <c r="D21" s="65"/>
    </row>
    <row r="22" spans="2:9" x14ac:dyDescent="0.25">
      <c r="E22" s="69" t="s">
        <v>59</v>
      </c>
      <c r="F22" s="69"/>
      <c r="G22" s="69"/>
      <c r="H22" s="69"/>
      <c r="I22" s="69"/>
    </row>
    <row r="23" spans="2:9" x14ac:dyDescent="0.25">
      <c r="E23" s="4" t="s">
        <v>42</v>
      </c>
      <c r="F23" s="6" t="s">
        <v>45</v>
      </c>
      <c r="G23" s="6" t="s">
        <v>44</v>
      </c>
      <c r="H23" s="6" t="s">
        <v>43</v>
      </c>
      <c r="I23" s="6" t="s">
        <v>46</v>
      </c>
    </row>
    <row r="24" spans="2:9" x14ac:dyDescent="0.25">
      <c r="E24" s="21" t="s">
        <v>50</v>
      </c>
      <c r="F24" s="4">
        <v>43</v>
      </c>
      <c r="G24" s="4">
        <v>8</v>
      </c>
      <c r="H24" s="4"/>
      <c r="I24" s="4">
        <f>SUM(F24:H24)</f>
        <v>51</v>
      </c>
    </row>
    <row r="25" spans="2:9" x14ac:dyDescent="0.25">
      <c r="E25" s="21" t="s">
        <v>51</v>
      </c>
      <c r="F25" s="4">
        <v>29</v>
      </c>
      <c r="G25" s="4">
        <v>3</v>
      </c>
      <c r="H25" s="4"/>
      <c r="I25" s="4">
        <f t="shared" ref="I25:I35" si="0">SUM(F25:H25)</f>
        <v>32</v>
      </c>
    </row>
    <row r="26" spans="2:9" x14ac:dyDescent="0.25">
      <c r="E26" s="21" t="s">
        <v>52</v>
      </c>
      <c r="F26" s="4">
        <v>37</v>
      </c>
      <c r="G26" s="6">
        <v>10</v>
      </c>
      <c r="H26" s="4"/>
      <c r="I26" s="4">
        <f t="shared" si="0"/>
        <v>47</v>
      </c>
    </row>
    <row r="27" spans="2:9" x14ac:dyDescent="0.25">
      <c r="E27" s="21" t="s">
        <v>53</v>
      </c>
      <c r="F27" s="4">
        <v>28</v>
      </c>
      <c r="G27" s="4"/>
      <c r="H27" s="4"/>
      <c r="I27" s="4">
        <f t="shared" si="0"/>
        <v>28</v>
      </c>
    </row>
    <row r="28" spans="2:9" x14ac:dyDescent="0.25">
      <c r="E28" s="21" t="s">
        <v>54</v>
      </c>
      <c r="F28" s="4">
        <v>36</v>
      </c>
      <c r="G28" s="4">
        <v>4</v>
      </c>
      <c r="H28" s="4"/>
      <c r="I28" s="4">
        <f t="shared" si="0"/>
        <v>40</v>
      </c>
    </row>
    <row r="29" spans="2:9" x14ac:dyDescent="0.25">
      <c r="E29" s="21" t="s">
        <v>55</v>
      </c>
      <c r="F29" s="4">
        <v>29</v>
      </c>
      <c r="G29" s="4">
        <v>9</v>
      </c>
      <c r="H29" s="4"/>
      <c r="I29" s="4">
        <f t="shared" si="0"/>
        <v>38</v>
      </c>
    </row>
    <row r="30" spans="2:9" x14ac:dyDescent="0.25">
      <c r="E30" s="21" t="s">
        <v>20</v>
      </c>
      <c r="F30" s="4">
        <v>29</v>
      </c>
      <c r="G30" s="4">
        <v>8</v>
      </c>
      <c r="H30" s="4"/>
      <c r="I30" s="4">
        <f t="shared" si="0"/>
        <v>37</v>
      </c>
    </row>
    <row r="31" spans="2:9" x14ac:dyDescent="0.25">
      <c r="E31" s="21" t="s">
        <v>48</v>
      </c>
      <c r="F31" s="4">
        <v>29</v>
      </c>
      <c r="G31" s="6">
        <v>3</v>
      </c>
      <c r="H31" s="4"/>
      <c r="I31" s="4">
        <f>SUM(F31:H31)</f>
        <v>32</v>
      </c>
    </row>
    <row r="32" spans="2:9" x14ac:dyDescent="0.25">
      <c r="E32" s="21" t="s">
        <v>49</v>
      </c>
      <c r="F32" s="4">
        <v>25</v>
      </c>
      <c r="G32" s="4">
        <v>7</v>
      </c>
      <c r="H32" s="4"/>
      <c r="I32" s="4">
        <f>SUM(F32:H32)</f>
        <v>32</v>
      </c>
    </row>
    <row r="33" spans="3:9" x14ac:dyDescent="0.25">
      <c r="E33" s="21" t="s">
        <v>56</v>
      </c>
      <c r="F33" s="4">
        <v>28</v>
      </c>
      <c r="G33" s="4">
        <v>7</v>
      </c>
      <c r="H33" s="4"/>
      <c r="I33" s="4">
        <f>SUM(F33:H33)</f>
        <v>35</v>
      </c>
    </row>
    <row r="34" spans="3:9" x14ac:dyDescent="0.25">
      <c r="E34" s="21" t="s">
        <v>57</v>
      </c>
      <c r="F34" s="4">
        <v>25</v>
      </c>
      <c r="G34" s="4">
        <v>3</v>
      </c>
      <c r="H34" s="4"/>
      <c r="I34" s="4">
        <f t="shared" si="0"/>
        <v>28</v>
      </c>
    </row>
    <row r="35" spans="3:9" x14ac:dyDescent="0.25">
      <c r="E35" s="21" t="s">
        <v>58</v>
      </c>
      <c r="F35" s="4">
        <v>28</v>
      </c>
      <c r="G35" s="4">
        <v>6</v>
      </c>
      <c r="H35" s="4"/>
      <c r="I35" s="4">
        <f t="shared" si="0"/>
        <v>34</v>
      </c>
    </row>
    <row r="36" spans="3:9" s="7" customFormat="1" x14ac:dyDescent="0.25">
      <c r="C36"/>
      <c r="E36"/>
      <c r="F36"/>
      <c r="G36"/>
      <c r="H36"/>
      <c r="I36"/>
    </row>
    <row r="37" spans="3:9" x14ac:dyDescent="0.25">
      <c r="F37">
        <f>434/365</f>
        <v>1.189041095890411</v>
      </c>
      <c r="I37" s="25">
        <f>AVERAGE(Tabla4[Total País])</f>
        <v>36.166666666666664</v>
      </c>
    </row>
    <row r="38" spans="3:9" x14ac:dyDescent="0.25">
      <c r="I38">
        <f>36/31</f>
        <v>1.1612903225806452</v>
      </c>
    </row>
    <row r="51" spans="5:9" x14ac:dyDescent="0.25">
      <c r="E51" s="69" t="s">
        <v>60</v>
      </c>
      <c r="F51" s="69"/>
      <c r="G51" s="69"/>
      <c r="H51" s="69"/>
      <c r="I51" s="69"/>
    </row>
    <row r="52" spans="5:9" x14ac:dyDescent="0.25">
      <c r="E52" s="4" t="s">
        <v>42</v>
      </c>
      <c r="F52" s="6" t="s">
        <v>45</v>
      </c>
      <c r="G52" s="6" t="s">
        <v>44</v>
      </c>
      <c r="H52" s="6" t="s">
        <v>43</v>
      </c>
      <c r="I52" s="6" t="s">
        <v>46</v>
      </c>
    </row>
    <row r="53" spans="5:9" x14ac:dyDescent="0.25">
      <c r="E53" s="21" t="s">
        <v>50</v>
      </c>
      <c r="F53" s="4">
        <v>1</v>
      </c>
      <c r="G53" s="4">
        <v>1</v>
      </c>
      <c r="H53" s="4">
        <v>1</v>
      </c>
      <c r="I53" s="4">
        <f>SUM(F53:H53)</f>
        <v>3</v>
      </c>
    </row>
    <row r="54" spans="5:9" x14ac:dyDescent="0.25">
      <c r="E54" s="21" t="s">
        <v>51</v>
      </c>
      <c r="F54" s="4">
        <v>1</v>
      </c>
      <c r="G54" s="4">
        <v>1</v>
      </c>
      <c r="H54" s="4">
        <v>3</v>
      </c>
      <c r="I54" s="4">
        <f t="shared" ref="I54:I64" si="1">SUM(F54:H54)</f>
        <v>5</v>
      </c>
    </row>
    <row r="55" spans="5:9" x14ac:dyDescent="0.25">
      <c r="E55" s="21" t="s">
        <v>52</v>
      </c>
      <c r="F55" s="4">
        <v>4</v>
      </c>
      <c r="G55" s="6">
        <v>3</v>
      </c>
      <c r="H55" s="4">
        <v>2</v>
      </c>
      <c r="I55" s="4">
        <f t="shared" si="1"/>
        <v>9</v>
      </c>
    </row>
    <row r="56" spans="5:9" x14ac:dyDescent="0.25">
      <c r="E56" s="21" t="s">
        <v>53</v>
      </c>
      <c r="F56" s="4">
        <v>1</v>
      </c>
      <c r="G56" s="4">
        <v>1</v>
      </c>
      <c r="H56" s="4">
        <v>5</v>
      </c>
      <c r="I56" s="4">
        <f t="shared" si="1"/>
        <v>7</v>
      </c>
    </row>
    <row r="57" spans="5:9" x14ac:dyDescent="0.25">
      <c r="E57" s="21" t="s">
        <v>54</v>
      </c>
      <c r="F57" s="4">
        <v>10</v>
      </c>
      <c r="G57" s="4">
        <v>5</v>
      </c>
      <c r="H57" s="4">
        <v>2</v>
      </c>
      <c r="I57" s="4">
        <f t="shared" si="1"/>
        <v>17</v>
      </c>
    </row>
    <row r="58" spans="5:9" x14ac:dyDescent="0.25">
      <c r="E58" s="21" t="s">
        <v>55</v>
      </c>
      <c r="F58" s="4">
        <v>25</v>
      </c>
      <c r="G58" s="4">
        <v>8</v>
      </c>
      <c r="H58" s="4">
        <v>5</v>
      </c>
      <c r="I58" s="4">
        <f t="shared" si="1"/>
        <v>38</v>
      </c>
    </row>
    <row r="59" spans="5:9" x14ac:dyDescent="0.25">
      <c r="E59" s="21" t="s">
        <v>20</v>
      </c>
      <c r="F59" s="4">
        <v>25</v>
      </c>
      <c r="G59" s="4">
        <v>5</v>
      </c>
      <c r="H59" s="4">
        <v>5</v>
      </c>
      <c r="I59" s="4">
        <f t="shared" si="1"/>
        <v>35</v>
      </c>
    </row>
    <row r="60" spans="5:9" x14ac:dyDescent="0.25">
      <c r="E60" s="21" t="s">
        <v>48</v>
      </c>
      <c r="F60" s="4">
        <v>4</v>
      </c>
      <c r="G60" s="6">
        <v>3</v>
      </c>
      <c r="H60" s="4">
        <v>2</v>
      </c>
      <c r="I60" s="4">
        <f t="shared" si="1"/>
        <v>9</v>
      </c>
    </row>
    <row r="61" spans="5:9" x14ac:dyDescent="0.25">
      <c r="E61" s="21" t="s">
        <v>49</v>
      </c>
      <c r="F61" s="4">
        <v>1</v>
      </c>
      <c r="G61" s="4">
        <v>1</v>
      </c>
      <c r="H61" s="4">
        <v>5</v>
      </c>
      <c r="I61" s="4">
        <f t="shared" si="1"/>
        <v>7</v>
      </c>
    </row>
    <row r="62" spans="5:9" x14ac:dyDescent="0.25">
      <c r="E62" s="21" t="s">
        <v>56</v>
      </c>
      <c r="F62" s="4">
        <v>10</v>
      </c>
      <c r="G62" s="4">
        <v>5</v>
      </c>
      <c r="H62" s="4">
        <v>2</v>
      </c>
      <c r="I62" s="4">
        <f t="shared" si="1"/>
        <v>17</v>
      </c>
    </row>
    <row r="63" spans="5:9" x14ac:dyDescent="0.25">
      <c r="E63" s="21" t="s">
        <v>57</v>
      </c>
      <c r="F63" s="4">
        <v>30</v>
      </c>
      <c r="G63" s="4">
        <v>15</v>
      </c>
      <c r="H63" s="4">
        <v>10</v>
      </c>
      <c r="I63" s="4">
        <f t="shared" si="1"/>
        <v>55</v>
      </c>
    </row>
    <row r="64" spans="5:9" x14ac:dyDescent="0.25">
      <c r="E64" s="21" t="s">
        <v>58</v>
      </c>
      <c r="F64" s="4">
        <v>1</v>
      </c>
      <c r="G64" s="4">
        <v>8</v>
      </c>
      <c r="H64" s="4">
        <v>5</v>
      </c>
      <c r="I64" s="4">
        <f t="shared" si="1"/>
        <v>14</v>
      </c>
    </row>
    <row r="65" spans="5:9" x14ac:dyDescent="0.25">
      <c r="E65" s="3" t="s">
        <v>47</v>
      </c>
      <c r="F65">
        <f>SUBTOTAL(109,Tabla47[Custodia penitenciaria])</f>
        <v>113</v>
      </c>
      <c r="G65">
        <f>SUBTOTAL(109,Tabla47[Custodia policial])</f>
        <v>56</v>
      </c>
      <c r="H65">
        <f>SUBTOTAL(109,Tabla47[Uso de la fuerza policial])</f>
        <v>47</v>
      </c>
      <c r="I65">
        <f>SUBTOTAL(109,Tabla47[Total País])</f>
        <v>216</v>
      </c>
    </row>
  </sheetData>
  <mergeCells count="2">
    <mergeCell ref="E22:I22"/>
    <mergeCell ref="E51:I51"/>
  </mergeCells>
  <phoneticPr fontId="3" type="noConversion"/>
  <pageMargins left="0.7" right="0.7" top="0.75" bottom="0.75" header="0.3" footer="0.3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DD006-24DC-4571-B65B-D022D50BCDEB}">
  <dimension ref="A1:C5"/>
  <sheetViews>
    <sheetView workbookViewId="0">
      <selection activeCell="C6" sqref="C6"/>
    </sheetView>
  </sheetViews>
  <sheetFormatPr baseColWidth="10" defaultRowHeight="15" x14ac:dyDescent="0.25"/>
  <sheetData>
    <row r="1" spans="1:3" x14ac:dyDescent="0.25">
      <c r="A1" s="23" t="s">
        <v>47</v>
      </c>
      <c r="B1" s="23" t="s">
        <v>66</v>
      </c>
      <c r="C1" s="23" t="s">
        <v>65</v>
      </c>
    </row>
    <row r="2" spans="1:3" x14ac:dyDescent="0.25">
      <c r="A2">
        <v>436.79899999999998</v>
      </c>
      <c r="B2">
        <v>17.565000000000001</v>
      </c>
      <c r="C2">
        <v>4.0213004149999998</v>
      </c>
    </row>
    <row r="5" spans="1:3" x14ac:dyDescent="0.25">
      <c r="C5">
        <f>B2/A2*10</f>
        <v>0.40213004150650533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 2 0 2 4 - 0 8 - 2 7 T 1 7 : 1 9 : 0 2 . 6 4 5 7 1 4 9 - 0 3 : 0 0 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e a 9 6 d 8 d - a 9 e b - 4 c 6 4 - 9 f 6 9 - 0 4 b f c 2 0 b 6 3 5 2 " > < T r a n s i t i o n > M o v e T o < / T r a n s i t i o n > < E f f e c t > S t a t i o n < / E f f e c t > < T h e m e > M o n o 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 - 4 0 . 6 2 1 6 9 6 2 3 4 1 8 0 4 1 9 < / L a t i t u d e > < L o n g i t u d e > - 6 2 . 0 1 4 0 1 6 5 1 6 3 1 6 0 4 < / L o n g i t u d e > < R o t a t i o n > 0 < / R o t a t i o n > < P i v o t A n g l e > - 0 . 0 5 8 1 9 0 0 8 7 0 4 3 6 5 7 5 7 9 < / P i v o t A n g l e > < D i s t a n c e > 0 . 9 6 < / D i s t a n c e > < / C a m e r a > < I m a g e > i V B O R w 0 K G g o A A A A N S U h E U g A A A N Q A A A B 1 C A Y A A A A 2 n s 9 T A A A A A X N S R 0 I A r s 4 c 6 Q A A A A R n Q U 1 B A A C x j w v 8 Y Q U A A A A J c E h Z c w A A A g Y A A A I G A f 5 9 l 3 g A A B a N S U R B V H h e 7 d 1 Z s 5 x V 9 c f x B w U Z x K j I Y M S I g E U g g E A Q M X E o Z V K I U F C x u O G G K 6 p 4 B V R x w Z u g i g v u v L K 4 C J a V S p F S g 1 R U F N Q 4 B A N J C B A Z 4 s A g Q W b E / / + z 0 + u w 8 / h 0 9 9 P n 9 D F J n / W t O t X j e b p P n / 3 r t d Z v r 7 2 f o / 7 z / z T J 1 H n l l V e a 9 9 9 / v / n Q h z 5 U b r / 4 4 o v N y S e f X K 5 P + p G / 8 c Y b z Q k n n D C 4 N Z p n n 3 2 2 W b F i x e D W A Y 4 6 6 q h y 6 X V d r 9 9 X j c f / / O c / N 2 e d d V Z z + u m n l 7 8 B b 7 3 1 V v P P f / 6 z + f S n P 1 1 u + / 3 f / / 7 3 z a m n n l p + 5 8 M f / n C z b N m y 8 r o v v / x y 8 7 v f / a 7 5 0 p e + V J 5 b 8 / r r r z d H H 3 1 0 c + y x x 5 b b 3 u t F F 1 1 U r s 8 K / / 2 p J l P j H / / 4 x + B a 0 5 x 4 4 o m D a / 2 I w Y w X X n i h X B r I 4 + g S S h D C M u i 7 8 P g F F 1 x Q x P u L X / y i e f T R R 5 u 9 e / e W 9 0 5 M 2 7 d v L 8 / z G h d e e G E R 0 O c + 9 7 k i v k 9 + 8 p N F d H v 2 7 D l I T L / 9 7 W 8 H 1 5 r m X / / 6 1 5 y Y d u 3 a N X N i Q g p q E a k j k Y E 0 L j K J B M F r r 7 0 2 u N Y 0 x x x z T L k 0 k P f t 2 1 e u D 8 O g H c e 7 7 7 5 b I q b X i P c k C r o v O O + 8 8 5 r P f / 7 z J Q p 5 z P O I K A Q i Q g U e e + + 9 9 8 p 7 e / X V V w f 3 H m D 1 6 t X l 0 m u e d t p p 5 T o i W s 8 a K a h F p I 4 W v v 1 / 8 5 v f z F 3 3 I z U S C Q x E U e M j H / l I u f / X v / 5 1 s 3 H j x u Y H P / h B s 2 3 b t u a M M 8 6 Y + 5 3 P f O Y z z b / / / e + 5 2 + 0 f r + F Y c Z t I D P j 6 h 0 g + 9 a l P z U V N 9 x n s n / j E J 8 r r i Y T E d s o p p 5 T H 3 f Y c o r j 0 0 k v L + / 7 y l 7 8 8 d z y 4 / N v f / l a i z n P P P V c i m 7 / L / T / / + c + b v / 7 1 r 3 P v S c T 9 7 G c / W 3 5 v 1 s g a a p G Q s h k 4 B B D 8 4 Q 9 / a C 6 + + O J y n W C u v / 7 6 U l d 8 9 K M f L f f h z T f f L H V G R C X i 2 b l z Z 7 N q 1 a p y u 8 Z z j z / + + M G t g 3 n n n X f K D 9 F I x b z G S y + 9 V A Y 0 Q d X U d R d R i D J f + M I X 5 r 4 Q C I p Q L 7 v s s n L d + x O h L r n k k v L + 1 F B P P v l k + R 3 4 2 0 W s e B 3 i 8 j n 4 m 5 5 / / v m S V s 4 q G a E W E Y N Y T Q H i E h X e f v v t O T H B c 3 z z B 5 s 3 b 5 4 T E w x W Y i K O N s T k m 7 8 L 0 Y 6 Y R C u G w c 9 + 9 r M S h d x f s 3 / / / i K m + F 4 V l a R j I h v B E n M Y K g T m f R C R F F Y 0 8 / 4 c w 9 / h + f 5 O 9 V S I S T R z / f H H H y 8 p r X p r l s k I t Q i E o d C O U J A O G Y T L l y 8 v t 2 + / / f b m u u u u m x M Y m B k G L w E G h C E l q 9 P I w G M n n X T S 4 N Y H P P X U U y W 1 I t C I M P A v F 6 n + / v e / / 1 e 0 q h G p / B A I I Y p M O 3 b s K B H G 7 6 u n j j v u u C I o q a A v D + I n u E g X l x o p q E V A 7 W C g D W P D h g 3 N j T f e W L 7 R p W N 1 P U F M w w a j 9 H D 3 7 t 1 z a W O N 1 / z 4 x z 9 e x E L Q c U y D / W M f + 1 h J 5 W p T g L D r 1 x U l / / S n P 5 X X F v n q 9 6 C e c o y A 8 f H H P / 6 x p H j E 7 H E 1 V d R 2 s 2 o 4 9 C E F t Q g Y m O 2 5 o B q D X B o W S I U I 8 C 9 / + U u x o c d x / / 3 3 N 9 / 6 1 r e K g O q I J f 2 L u a J A h P F a / s 2 u M z w M / K 9 + 9 a v l c R a 5 6 F P P d U V 9 F E j z P I f 4 p a x S y a j 7 1 E S O + 7 W v f a 3 c X u q k o B Y B E a J t N h j E P / 7 x j 5 t v f v O b n U a C e m T l y p U H / U 5 N V + T y r / v J T 3 7 S X H P N N Y N 7 / h t p Z 6 S X k O a J I u 1 j R Z 0 U 1 B G N U J k R d f o q M h E S Q d 1 w w w 2 D e 5 M U 1 C I Q N V R N O y q 1 8 W 8 w 0 M c h 3 Q q 7 O 3 j s s c e a c 8 4 5 p 0 S R d i r n N i H U x y Y C 0 U a 9 Q 0 i 1 u N r v I + o s D q H X Z U b E e + i q 2 5 Y 6 6 f I t E i J D j W / 8 U c Q g l s q N w k C W d t U w C Y h J 2 5 C B 7 0 e a 5 l L U c e z 4 3 h R p z A u d f / 7 5 z d N P P 1 3 u r 7 9 T a z F 5 z 2 o z M E i Y G 4 w I 9 V S K q Z u M U I u A C F W n T A r + 2 g o f h h R K L S U q j K r B U I u k j T S Q c c E V 9 D 6 k f C E y t j U r 3 K W 0 V B 0 W r w n 1 n L p M J C L G Z 5 5 5 p k R W K a f j E O 6 s W 9 8 L I Q U 1 Z U Q m w m i b A 1 H Y T w J h s q y H 0 V V X S f F i b k u q R l B t a 3 z r 1 q 3 F d I h G V Q L y O l 2 p q u F B j C K b 1 z J h W 7 u F y c F k y j d l 1 C t t M a H u z e t C T d M m x M R e r / v 8 d C X A A G 8 f V w O r 3 x N 9 Q D C B + 5 g j X / / 6 1 0 v a Z m 4 q X E J i I n r p p E s R y 7 H V f m 6 L s J p l U 0 y j S U F N G W 0 2 b Q z I e p K 2 C w P / y i u v H N w 6 G K 6 g t E y U U N O E o B D z Q y K J i d x r r 7 2 2 3 I 7 I V T f L u i 5 i f f / 7 3 y + 3 Q 3 Q Q 0 f x 4 H 2 o r U c 2 x R T F f E k S 6 l O e X + p K C m j L 1 I A 2 k e j / 9 6 U 8 H t 7 o x d 7 V l y 5 b B r W 5 E E 3 X M V V d d V e a s a q R / t a H A v B D V a s e P K E S g m D N y m 3 j c x w Y 3 F 8 U i Z 9 / D F 4 H 0 k Z C 5 g c M s / e Q D U l B T p h 7 U g Z p F m h V 0 O X l n n 3 3 2 4 N p 4 R I 2 Y A C Z g x g F x i E q 1 o E U 1 t 4 l G / y B h n 3 n m m a X D Q c c F 0 4 J Y R E C u n W P U J b U 0 V N Q i X t F J K m s d U z K c N C W m j F q k d v V i H m c U B r 1 v / 7 r r m + g 0 t P b F 3 F K 4 b 4 4 n / W O P S + G + + 9 3 v F n F x 6 z S r E q R l F v 7 1 o l h M N E s n C S f e O 7 H V n R h w 3 K 7 V u M k B U l B T R I 1 C T D V E M W 5 u q R b D J M v d a 7 q W v g d c R 2 J 6 4 I E H m m 9 / + 9 s H i c Q X g C H Q n l f y t 3 g v 7 S 8 D N r v m 3 q S b T P m m C D F x z g J p 1 j g x w a A l C M x H T F 2 C q O H s i U w M i 1 p M I p A 0 z 3 0 c P Z a 7 G s r z R a m u y J p i G k 0 K a s r U / W 7 r 1 q 0 b X B u O O s X g H T e R O w 7 i A E H c c s s t 5 X r A E O l q u m U 6 E I 9 a i o n B w F A n E U 0 t P D V U J j L 9 y J R v S q i V o v Z A 9 L u N Y l S a N g n M B k L q i l I 6 x x k e B C e C 1 t a 3 S W g C I h 5 O X z 1 n V W O I + F u G P Z 5 8 Q E a o K W G g S q u C d r 9 d G 3 X T N M T E z h Z p u s R k z o n 5 Y D 5 J 7 e M 9 m q g N 6 k h E L N 5 T G 1 0 S L P 0 U U z 9 S U F O C X W 7 V a s C q H k W d G g b m k r o Y l U T Y m a g L j h 2 x 1 a k b m B M i I / E Q o s h q D o p 7 R 2 B E W G M V b p 8 6 M D l A p n x T Q i 1 U f 5 Q E Z c 5 n G G G V 1 / j 9 r n m s G r 1 0 b O 9 A / V O 3 L T k u 5 0 6 K p z t D h C E i E c r 9 T I i A 6 O q 1 U i A o I u I 6 x q R w u 1 8 w G U 5 G q C l h J W y g f m p 3 M r Q h p n b / H j G 1 I 4 R U q x b B 1 V d f P b h 2 A B O 0 N e a V p G j m l r y G O o m Y E M e R 9 h E a A X s 9 7 z f Q q 2 c v P U J T E 6 a Y J i M j 1 J T 4 5 S 9 / O b f V 1 w 9 / + M P m p p t u K t f 7 Q A S M B Y O / b h X y r 4 n a S H T p g i h F q a B r H k t T q w 1 a u i J g e 0 G i y B b G x b D N X 5 L h Z I S a E v W + e T a m n A R d D G q d e m D D 4 C e k Y W J C L S Y Q S B v R R j 3 V j o j w m h G h P B 4 1 l 9 o q x T Q 5 K a g p I 5 2 K 7 Y f n g 4 n h h x 9 + u P n V r 3 5 V 0 j F 9 e t I z 3 Q 6 s 8 Z p I L u q m 2 r o T P S C a 6 F j f t G l T M S M C E S n s f c I K E Y 1 r l 0 q 6 S U F N i V j y 3 t X p U A / g c T A y r L Z d s 2 Z N q W e 4 e M w F d Z C I Z S L W D r S W i U T 6 F v u N E 1 h X B s / C V 0 8 R l c l m 4 n Q c R E R i Z l g W n y y M F N S U i N W 4 H L g H H 3 y w X A / i s T 4 Y 4 D a 9 1 K H e h j B Z 2 w R X p 5 V 3 3 H F H u S Q w + + O 1 s U D R Y / E T 0 U c 0 j P t E q U m E n 3 S T g p o S 9 b K G 9 n w S o 6 A v I o w U 7 h v f + M Z B z i F M B E f H w z B E n z b t Z R m I h Y M R 1 Y g u u s 6 T + Z O C m h J r 1 6 4 t g 1 L x b + W t b 3 u D + + 6 7 7 y 4 2 d l 9 E i + A r X / l K u Z S y O Q Y h E V R b a I G a i 0 k R t Z a G V 0 5 d b b v X q K 3 U f O q m e m 4 r m T 8 p q C n x y C O P l G 9 4 k 6 X S J 3 M 4 6 p 7 1 6 9 e X S w O 7 i 1 t v v X V w 7 Q B d A 9 t c 1 B e / + M V y T I 9 f f v n l g 0 c O h o i J S n 8 e l 0 7 L E a O B S 1 g L t Y b d T 6 x p Q k y H F N S U M H e j J l H j c N M e e u i h c r + 0 y s n L R A H R w E B n K B j k I o k N K g N i 0 N U A c 1 P D N n Z R k 3 l M R I x 0 k h N Y d 5 W H Q G J S d x h X X H F F E W s y H Z a M o B a 7 4 N b R b f I 0 W n m 6 5 n C I x U B n K E j N R J I 7 7 7 y z i E I q V + 8 o R J S x A Q t H j g C J 1 f P g M a L T g + e 5 / j 5 t S e 6 P x l y C H S U o x 7 L r b D I 9 l o y g J n H a J q W e e D X I I R K N o k 7 B W O 1 h X 6 v B N K 7 W k 7 C E p A 4 i r H g e z D n Z N d a c F S H f f P P N 5 f 7 o D C d Y D P s y 8 b 7 b r U z J w s j W o y k Q g m I a q H N 8 8 x v E I s e k E F S 9 Z g m 6 w x 0 r 9 u G L y C X l U 1 O p g U Q 5 c 0 z E Z 0 t m z z e 3 R I R x S t E a 8 2 Y 5 7 z R 9 U l B T I A R l P Z Q l H M 5 C + J 3 v f K f c B 1 G L K d G 1 Z K N N 1 2 6 w N U w G 9 Z J a i U i Y I K K v S y L 5 3 v e + V 0 Q V 6 B y X C h I c k Y W w z j 3 3 3 H K Z T J c U 1 A I x u K V h d e S I p R m E J p 3 r s z h P V H O c r g j V B U u e O M L E I E T 1 k t d 2 X 5 9 j J N M n X b 4 F E j V N i E n t E + u c 1 D 1 9 V 7 r G c d q p G e p V t i A m 4 i E c 3 4 e E 6 / d E K o I S o S J q J v 9 b U l A L I P r 3 R J X A Q I + g 7 z J 6 5 o I w L S a B c N R n X o e D F 8 6 d N J K Q C D e c v U g X s + v h 0 J C C W g A x a O N M 7 6 g F Z L D X 9 Q z U M c y E Y b S f H 5 0 O z A 7 H F v H U Q 8 Q c 1 j z h x r 5 + E R H n Y 4 g k C y c F N Q V i E t V A j 6 g x i o h s 4 z D R 6 1 i R v p m n I h 5 1 W b 1 V W P v 1 z D 9 l y n d o S F N i n p g r I i B 7 R 5 j Q h f a j Y W 1 B g Y 9 7 l O C Y H C J S P d / U R Z g Y h O P 5 N V F j o f 1 Y s r h k h J o n h M F J C z F J x + p V u 8 P o E 5 3 a Y m K J t 4 m 5 r i 5 C T M n / n h T U P K i d v I C g u h Y X t p n P Y A 9 r v M a E L q t e B B L V a j h 9 y O j 0 v y c F N S E i Q 2 T J z I W 4 z r L 2 2 D j G 7 S b b Z S a 0 B R P E S d x c q t 3 C E P G + F r t 3 M e k m B T U h d T r m e t R D 4 2 o j x A k B R i H y O V a 9 i L D t / A V 1 v y D H z / P c 5 3 f z 1 J 2 H h h T U A m B R R 1 Q g J m u L g n v u u W d w 7 Q N Y 2 + 1 U s Q u C Y p P H 3 n 7 D W p a 6 1 j C 5 z w n V k k N D u n z z I C x p B o P B b u s u H 2 P c t l S 9 d t o I L y Z e J 0 W 9 J p 0 7 6 6 y z B v c c g K X e j k J 9 2 5 y S x S M j 1 D y I Y p 9 o Y C m 5 B l T 3 E x M R 1 O Y D M d U p X F / Y 8 l 7 D p i x E S 7 D x / U d M a j a v G T 8 p p k N P R q h 5 o L d O q u d H 3 e L S l s j R w e 0 j r e s p E 6 3 W J r l f d N M x T g C O Q 3 i M i r i f U N p r t 0 S o S c 7 B m x w 6 U l D z J F w 1 9 r W P 0 O 1 w 3 U z 6 R i u Q N E y k W S g E m B z + Z M o 3 D 0 Q T m 0 s S k 1 T P u W t j w B M W M R G Z V G + + Y g q z I z m y S E F N i L T M Y I / 5 J K J a u X L l X B s Q + 1 q K J + V b S E 1 T W + X z q b + S Q 0 M K a k I M b o P d H g 4 m T 0 U i S 8 4 t r R C l C C 4 2 a m l j V 6 I + k 7 9 t u u z x 5 P A k a 6 g J k d K J P j t 3 7 i z z P a K R 6 K S v z / Z g 7 v O R d k 3 y h o l R I y X s 0 7 K U N d S R Q Q p q Q q R 1 6 i b C C N G 4 L T J Z t d s W T B / 8 C 7 h 9 f j c E W + O x d s N s c n i S g p o Q g o K I E T 1 2 o o w 9 H U a d A n Q c G Y F m g x T U h D h f k z p K / a S N S P Q Q o Z g T 8 8 W / Q F R K U R 3 5 Z B 4 x A d I 6 k 6 5 s c X v a R T d E d E z M l 6 5 6 K z k y S U F N A A N C J A o T g R B 2 7 N h R 0 r 3 5 u H f J 7 J G C m g C d E D G 3 J E 2 z 7 s i S D C 1 H C 4 0 y o h 9 D A l G n J U c e K a g J i T Q P x B X 7 8 S 1 U U N L G r h M M J E c W K a g J c b Y L m F N i R k g D M e n y j P b z b U k W r m G a E 0 c u 6 f L 1 x J I M H 1 U M d p 0 R l l T Y i J / z 5 + T S f b d R H k Y K 6 c g n I 1 R P n M + p H v A m Y d V U o p T H M N + G V r s a p Z h m g x T U P A l z g u v n P E 3 o a m K 9 6 6 6 7 m g 0 b N g x u f U A k B g y I Y b 1 / y Z F H p n w T E m k d I c S S d 3 s / x K k 4 p Y F W 8 P b F x 5 + T u r N D R q g J s K M Q M R G N a B R n C L Q P H t s b f T Z h C W K Z R z I 7 p K B 6 E P v c q Z e i Y 9 z t 2 M b L S a m t 0 k X f S O O Y I c i M T r N D C m o M I h F L m w C i I 9 x m l C I R Q f z o R z 8 q V n q I A / Y 7 H w U x 5 t k x Z p O s o X o i G s W 6 J 7 W T 8 z y J L O a T 7 K F H e G F U a E M a t 9 x C p F u I x Z 4 c n m S E 6 g m L P A Q g S p l 3 U k s R k S 6 H e q c i 0 c y + e b 6 r i K 7 + z l I 3 u S / F N J t k h O q B 9 U 5 E x N l j k 9 d t Q i Z 1 i W P Y n u U c w P q s g i J Z L m m f X T J C 9 c B Z L j S u q p O k c 3 X P n U i 1 c e P G w a 0 D E a i G n U 5 I f p g a K a b Z J i N U D z h 4 o o x a i c 1 d d 4 M T W F 0 / j S M d v d k m I 9 Q I R B Q N q w w G N Z K l G q K V 9 M / 3 k B / O H 5 e P a 2 d d 1 D g c M 5 l d U l A j Y D o w I + o g L k q J S q x v 0 Y r 5 o I b i + v U R i w W J y e y S K V 9 P R B + G R M x J B e z 0 q I u I a t z 8 U l j q I l v u Z D R 7 5 H + 0 J 4 R g C U e b z Z s 3 z 3 W b 9 6 2 j w C l U i 8 U q 3 W Q 2 y A g 1 A Q a / + s m k r H R P l 3 l 9 c r N o l h 2 F v r + 6 3 4 9 Q 4 y Q D y Z F P R q g x x A m g R Z R I 1 a K h N S J T Q G z j c J z A s V N M s 0 U K a g R 7 9 u y Z i y a x 5 L 0 + g f S m T Z s G 1 w 7 Q 5 7 y 2 d Q S b p D M 9 O T J I Q Y 3 A S c 7 0 6 q l 1 d E K I K H W L 0 d q 1 a w f X D j C u H u I I 1 u S c 1 O y R g h o B g X D u u H o i l A l c t r k f r l + 7 X h q 3 a 1 H s 5 6 d s T T H N J i m o E d g i j A 1 O S C Z 0 Y y W u G k o b U u 3 q M R f G Y R G i 5 + V 2 Y b N L C m o E T A b O H W F F U y z U U U R W p 3 9 9 5 p Q Y E G l C z D Y p q B E 4 B 9 S y Z c u K G e F H R D K R K x U k o D 5 R q a b d O J v M H i m o E d h i m W h E J 9 F I l 4 S l H P b i U w P 1 s c m D r p o r m T 1 S U C N Q K + m O U D 9 J 9 1 z a 9 Q i c P 0 Z F H 0 Q 3 3 e p p R M w + K a g x 6 I Q Q k a R 7 o h V B T Z L q m c t i v U e k S 2 a b F N Q I Y h 9 z n e W s c p c W F I p M b o s 4 I l d 0 U 7 R x v w W G 3 M E 0 I 5 Y G 2 c s 3 A o L Q z S D t E 6 F i P w g f m Y j j c l Q d 5 f m 2 G E u W D h m h R m A i l g l h c p c h w Z g w L 3 X v v f e W + q p e + h 7 7 8 t X U W 4 s l S 4 M U 1 A i I h q h E K R E p O h 1 u u + 2 2 E q n q e S i n C a 1 b i 9 R N f U 2 L Z H Z I Q f W A o 2 f e S T 9 f r M q V 7 r U n c z X H x m 6 y U s R J b P V k N k h B j U E f X 5 w I g A H B m B C d z C v V E S q w e l f t t d g L B 2 1 P Z j 1 W 7 G N B 9 L t 3 7 1 7 0 1 0 1 G k 4 I a g 9 o p s H e E V E 5 0 Y o H H 9 T Z S R P 1 6 e / f u 7 X x 8 G q j r u I f m x g L v L 6 3 5 Q 0 u 6 f G M Q A Q z U W F Q o E r D M i c a c 1 J Y t W 5 r V q 1 e X x w L P J a h I C a c 9 o a u e C 7 P E e / O e 3 J f W / K E n B d U T q Z 4 f g 1 h / n 8 7 x E F k X x L Z r 1 6 5 m 1 a p V z Z l n n j m 4 d / p I S b 2 P P P n A 4 U G m f D 1 R L z E l f P + o k e o l G K J D e y t m h s S 6 d e u K m L Z u 3 T q 4 d / p I S V N M h w 8 Z o S a A E U B I o k L s V w 7 R K u a h u H u 6 K W L t k / S w r s O S 2 S Y F 1 Y P 6 N J / 7 9 + 8 v 8 0 s c v 5 j s V S M x K I g J s d t s 4 L G c 5 F 0 a p K B 6 I t r U I o l z 7 Q a M A c L S D N t e k W t 3 p F H 1 V j I 7 Z A 3 V k 5 j f k f Z B Z C K i + I H O 9 P X r 1 5 c a q / 6 e s u o 3 W R q k o H o i G k n l 7 M s n O p n v i U n e Y N u 2 b X P z Q 3 W U U k f l h O v S I A U 1 A e Z 5 Y k / y m A u q Y a c / 8 c Q T B 0 W t Q M o X b U v J 7 J K C m h B C E n 2 Y E 6 J W b I Y p U o l g I l Q Q z b F R P 9 V d D U l / f O Z H S q m f g p q Q M C b s D 2 E 3 J B 3 o U j o d F S I W o R E X E X U 1 x 4 p c a q y k P z 5 z n 6 f P V r p 9 O J O C W g D q I l a 5 f 7 Z 5 K W 6 e q O R + c 1 V R X 8 W 3 a 9 x W e + 3 b t 6 9 c T / o j p Z Y V H M 5 f S G m b L x A f n x Y j k 7 n m p p g V 9 Q 6 x U s B 6 j q p N b W o k / R H p D 8 f P L g U 1 R U S e W N I h N Y l W p f v u u 6 8 I i + h Y 6 + 0 m V s 9 R l z n l 6 I o V K w b 3 J q N o z w M e L q S g p o h U R F + d 2 s n q X e I S n b h 7 I p c o J S X 0 n O 3 b t z d r 1 q w Z / G Y y K 6 S g F g k 1 0 v L l y 0 v b k k s i s 3 2 z H j + R T E R i Z i S z R N P 8 H z Z c r U n / 7 P h 7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 G u i d = " a f 9 e d a 2 d - 9 c b 2 - 4 e 7 e - 9 4 d 9 - 9 5 0 7 3 b 0 f 1 6 0 c "   R e v = " 2 "   R e v G u i d = " 9 0 5 7 6 a 5 4 - 3 d 1 6 - 4 f 8 3 - 9 c e f - c 8 b 8 f 2 a 9 f c c c " 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 N a m e = " J u r i s d i c c i � n "   V i s i b l e = " t r u e "   D a t a T y p e = " S t r i n g "   M o d e l Q u e r y N a m e = " ' T a b l a 5 ' [ J u r i s d i c c i � n ] " & g t ; & l t ; T a b l e   M o d e l N a m e = " T a b l a 5 "   N a m e I n S o u r c e = " T a b l a 5 "   V i s i b l e = " t r u e "   L a s t R e f r e s h = " 0 0 0 1 - 0 1 - 0 1 T 0 0 : 0 0 : 0 0 "   / & g t ; & l t ; / G e o C o l u m n & g t ; & l t ; / G e o C o l u m n s & g t ; & l t ; A d m i n D i s t r i c t   N a m e = " J u r i s d i c c i � n "   V i s i b l e = " t r u e "   D a t a T y p e = " S t r i n g "   M o d e l Q u e r y N a m e = " ' T a b l a 5 ' [ J u r i s d i c c i � n ] " & g t ; & l t ; T a b l e   M o d e l N a m e = " T a b l a 5 "   N a m e I n S o u r c e = " T a b l a 5 " 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a s e o   1 "   I d = " { E 2 1 A 6 0 8 D - 8 3 E F - 4 7 F B - B 1 0 1 - 1 C 8 F 2 5 8 B 2 E F 1 } "   T o u r I d = " 6 d 4 e 3 a 1 c - e c b 5 - 4 5 1 7 - 8 5 3 1 - 8 3 a d 4 c 8 b c d 8 0 "   X m l V e r = " 6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A g Y A A A I G A f 5 9 l 3 g A A B a N S U R B V H h e 7 d 1 Z s 5 x V 9 c f x B w U Z x K j I Y M S I g E U g g E A Q M X E o Z V K I U F C x u O G G K 6 p 4 B V R x w Z u g i g v u v L K 4 C J a V S p F S g 1 R U F N Q 4 B A N J C B A Z 4 s A g Q W b E / / + z 0 + u w 8 / h 0 9 9 P n 9 D F J n / W t O t X j e b p P n / 3 r t d Z v r 7 2 f o / 7 z / z T J 1 H n l l V e a 9 9 9 / v / n Q h z 5 U b r / 4 4 o v N y S e f X K 5 P + p G / 8 c Y b z Q k n n D C 4 N Z p n n 3 2 2 W b F i x e D W A Y 4 6 6 q h y 6 X V d r 9 9 X j c f / / O c / N 2 e d d V Z z + u m n l 7 8 B b 7 3 1 V v P P f / 6 z + f S n P 1 1 u + / 3 f / / 7 3 z a m n n l p + 5 8 M f / n C z b N m y 8 r o v v / x y 8 7 v f / a 7 5 0 p e + V J 5 b 8 / r r r z d H H 3 1 0 c + y x x 5 b b 3 u t F F 1 1 U r s 8 K / / 2 p J l P j H / / 4 x + B a 0 5 x 4 4 o m D a / 2 I w Y w X X n i h X B r I 4 + g S S h D C M u i 7 8 P g F F 1 x Q x P u L X / y i e f T R R 5 u 9 e / e W 9 0 5 M 2 7 d v L 8 / z G h d e e G E R 0 O c + 9 7 k i v k 9 + 8 p N F d H v 2 7 D l I T L / 9 7 W 8 H 1 5 r m X / / 6 1 5 y Y d u 3 a N X N i Q g p q E a k j k Y E 0 L j K J B M F r r 7 0 2 u N Y 0 x x x z T L k 0 k P f t 2 1 e u D 8 O g H c e 7 7 7 5 b I q b X i P c k C r o v O O + 8 8 5 r P f / 7 z J Q p 5 z P O I K A Q i Q g U e e + + 9 9 8 p 7 e / X V V w f 3 H m D 1 6 t X l 0 m u e d t p p 5 T o i W s 8 a K a h F p I 4 W v v 1 / 8 5 v f z F 3 3 I z U S C Q x E U e M j H / l I u f / X v / 5 1 s 3 H j x u Y H P / h B s 2 3 b t u a M M 8 6 Y + 5 3 P f O Y z z b / / / e + 5 2 + 0 f r + F Y c Z t I D P j 6 h 0 g + 9 a l P z U V N 9 x n s n / j E J 8 r r i Y T E d s o p p 5 T H 3 f Y c o r j 0 0 k v L + / 7 y l 7 8 8 d z y 4 / N v f / l a i z n P P P V c i m 7 / L / T / / + c + b v / 7 1 r 3 P v S c T 9 7 G c / W 3 5 v 1 s g a a p G Q s h k 4 B B D 8 4 Q 9 / a C 6 + + O J y n W C u v / 7 6 U l d 8 9 K M f L f f h z T f f L H V G R C X i 2 b l z Z 7 N q 1 a p y u 8 Z z j z / + + M G t g 3 n n n X f K D 9 F I x b z G S y + 9 V A Y 0 Q d X U d R d R i D J f + M I X 5 r 4 Q C I p Q L 7 v s s n L d + x O h L r n k k v L + 1 F B P P v l k + R 3 4 2 0 W s e B 3 i 8 j n 4 m 5 5 / / v m S V s 4 q G a E W E Y N Y T Q H i E h X e f v v t O T H B c 3 z z B 5 s 3 b 5 4 T E w x W Y i K O N s T k m 7 8 L 0 Y 6 Y R C u G w c 9 + 9 r M S h d x f s 3 / / / i K m + F 4 V l a R j I h v B E n M Y K g T m f R C R F F Y 0 8 / 4 c w 9 / h + f 5 O 9 V S I S T R z / f H H H y 8 p r X p r l s k I t Q i E o d C O U J A O G Y T L l y 8 v t 2 + / / f b m u u u u m x M Y m B k G L w E G h C E l q 9 P I w G M n n X T S 4 N Y H P P X U U y W 1 I t C I M P A v F 6 n + / v e / / 1 e 0 q h G p / B A I I Y p M O 3 b s K B H G 7 6 u n j j v u u C I o q a A v D + I n u E g X l x o p q E V A 7 W C g D W P D h g 3 N j T f e W L 7 R p W N 1 P U F M w w a j 9 H D 3 7 t 1 z a W O N 1 / z 4 x z 9 e x E L Q c U y D / W M f + 1 h J 5 W p T g L D r 1 x U l / / S n P 5 X X F v n q 9 6 C e c o y A 8 f H H P / 6 x p H j E 7 H E 1 V d R 2 s 2 o 4 9 C E F t Q g Y m O 2 5 o B q D X B o W S I U I 8 C 9 / + U u x o c d x / / 3 3 N 9 / 6 1 r e K g O q I J f 2 L u a J A h P F a / s 2 u M z w M / K 9 + 9 a v l c R a 5 6 F P P d U V 9 F E j z P I f 4 p a x S y a j 7 1 E S O + 7 W v f a 3 c X u q k o B Y B E a J t N h j E P / 7 x j 5 t v f v O b n U a C e m T l y p U H / U 5 N V + T y r / v J T 3 7 S X H P N N Y N 7 / h t p Z 6 S X k O a J I u 1 j R Z 0 U 1 B G N U J k R d f o q M h E S Q d 1 w w w 2 D e 5 M U 1 C I Q N V R N O y q 1 8 W 8 w 0 M c h 3 Q q 7 O 3 j s s c e a c 8 4 5 p 0 S R d i r n N i H U x y Y C 0 U a 9 Q 0 i 1 u N r v I + o s D q H X Z U b E e + i q 2 5 Y 6 6 f I t E i J D j W / 8 U c Q g l s q N w k C W d t U w C Y h J 2 5 C B 7 0 e a 5 l L U c e z 4 3 h R p z A u d f / 7 5 z d N P P 1 3 u r 7 9 T a z F 5 z 2 o z M E i Y G 4 w I 9 V S K q Z u M U I u A C F W n T A r + 2 g o f h h R K L S U q j K r B U I u k j T S Q c c E V 9 D 6 k f C E y t j U r 3 K W 0 V B 0 W r w n 1 n L p M J C L G Z 5 5 5 p k R W K a f j E O 6 s W 9 8 L I Q U 1 Z U Q m w m i b A 1 H Y T w J h s q y H 0 V V X S f F i b k u q R l B t a 3 z r 1 q 3 F d I h G V Q L y O l 2 p q u F B j C K b 1 z J h W 7 u F y c F k y j d l 1 C t t M a H u z e t C T d M m x M R e r / v 8 d C X A A G 8 f V w O r 3 x N 9 Q D C B + 5 g j X / / 6 1 0 v a Z m 4 q X E J i I n r p p E s R y 7 H V f m 6 L s J p l U 0 y j S U F N G W 0 2 b Q z I e p K 2 C w P / y i u v H N w 6 G K 6 g t E y U U N O E o B D z Q y K J i d x r r 7 2 2 3 I 7 I V T f L u i 5 i f f / 7 3 y + 3 Q 3 Q Q 0 f x 4 H 2 o r U c 2 x R T F f E k S 6 l O e X + p K C m j L 1 I A 2 k e j / 9 6 U 8 H t 7 o x d 7 V l y 5 b B r W 5 E E 3 X M V V d d V e a s a q R / t a H A v B D V a s e P K E S g m D N y m 3 j c x w Y 3 F 8 U i Z 9 / D F 4 H 0 k Z C 5 g c M s / e Q D U l B T p h 7 U g Z p F m h V 0 O X l n n 3 3 2 4 N p 4 R I 2 Y A C Z g x g F x i E q 1 o E U 1 t 4 l G / y B h n 3 n m m a X D Q c c F 0 4 J Y R E C u n W P U J b U 0 V N Q i X t F J K m s d U z K c N C W m j F q k d v V i H m c U B r 1 v / 7 r r m + g 0 t P b F 3 F K 4 b 4 4 n / W O P S + G + + 9 3 v F n F x 6 z S r E q R l F v 7 1 o l h M N E s n C S f e O 7 H V n R h w 3 K 7 V u M k B U l B T R I 1 C T D V E M W 5 u q R b D J M v d a 7 q W v g d c R 2 J 6 4 I E H m m 9 / + 9 s H i c Q X g C H Q n l f y t 3 g v 7 S 8 D N r v m 3 q S b T P m m C D F x z g J p 1 j g x w a A l C M x H T F 2 C q O H s i U w M i 1 p M I p A 0 z 3 0 c P Z a 7 G s r z R a m u y J p i G k 0 K a s r U / W 7 r 1 q 0 b X B u O O s X g H T e R O w 7 i A E H c c s s t 5 X r A E O l q u m U 6 E I 9 a i o n B w F A n E U 0 t P D V U J j L 9 y J R v S q i V o v Z A 9 L u N Y l S a N g n M B k L q i l I 6 x x k e B C e C 1 t a 3 S W g C I h 5 O X z 1 n V W O I + F u G P Z 5 8 Q E a o K W G g S q u C d r 9 d G 3 X T N M T E z h Z p u s R k z o n 5 Y D 5 J 7 e M 9 m q g N 6 k h E L N 5 T G 1 0 S L P 0 U U z 9 S U F O C X W 7 V a s C q H k W d G g b m k r o Y l U T Y m a g L j h 2 x 1 a k b m B M i I / E Q o s h q D o p 7 R 2 B E W G M V b p 8 6 M D l A p n x T Q i 1 U f 5 Q E Z c 5 n G G G V 1 / j 9 r n m s G r 1 0 b O 9 A / V O 3 L T k u 5 0 6 K p z t D h C E i E c r 9 T I i A 6 O q 1 U i A o I u I 6 x q R w u 1 8 w G U 5 G q C l h J W y g f m p 3 M r Q h p n b / H j G 1 I 4 R U q x b B 1 V d f P b h 2 A B O 0 N e a V p G j m l r y G O o m Y E M e R 9 h E a A X s 9 7 z f Q q 2 c v P U J T E 6 a Y J i M j 1 J T 4 5 S 9 / O b f V 1 w 9 / + M P m p p t u K t f 7 Q A S M B Y O / b h X y r 4 n a S H T p g i h F q a B r H k t T q w 1 a u i J g e 0 G i y B b G x b D N X 5 L h Z I S a E v W + e T a m n A R d D G q d e m D D 4 C e k Y W J C L S Y Q S B v R R j 3 V j o j w m h G h P B 4 1 l 9 o q x T Q 5 K a g p I 5 2 K 7 Y f n g 4 n h h x 9 + u P n V r 3 5 V 0 j F 9 e t I z 3 Q 6 s 8 Z p I L u q m 2 r o T P S C a 6 F j f t G l T M S M C E S n s f c I K E Y 1 r l 0 q 6 S U F N i V j y 3 t X p U A / g c T A y r L Z d s 2 Z N q W e 4 e M w F d Z C I Z S L W D r S W i U T 6 F v u N E 1 h X B s / C V 0 8 R l c l m 4 n Q c R E R i Z l g W n y y M F N S U i N W 4 H L g H H 3 y w X A / i s T 4 Y 4 D a 9 1 K H e h j B Z 2 w R X p 5 V 3 3 H F H u S Q w + + O 1 s U D R Y / E T 0 U c 0 j P t E q U m E n 3 S T g p o S 9 b K G 9 n w S o 6 A v I o w U 7 h v f + M Z B z i F M B E f H w z B E n z b t Z R m I h Y M R 1 Y g u u s 6 T + Z O C m h J r 1 6 4 t g 1 L x b + W t b 3 u D + + 6 7 7 y 4 2 d l 9 E i + A r X / l K u Z S y O Q Y h E V R b a I G a i 0 k R t Z a G V 0 5 d b b v X q K 3 U f O q m e m 4 r m T 8 p q C n x y C O P l G 9 4 k 6 X S J 3 M 4 6 p 7 1 6 9 e X S w O 7 i 1 t v v X V w 7 Q B d A 9 t c 1 B e / + M V y T I 9 f f v n l g 0 c O h o i J S n 8 e l 0 7 L E a O B S 1 g L t Y b d T 6 x p Q k y H F N S U M H e j J l H j c N M e e u i h c r + 0 y s n L R A H R w E B n K B j k I o k N K g N i 0 N U A c 1 P D N n Z R k 3 l M R I x 0 k h N Y d 5 W H Q G J S d x h X X H F F E W s y H Z a M o B a 7 4 N b R b f I 0 W n m 6 5 n C I x U B n K E j N R J I 7 7 7 y z i E I q V + 8 o R J S x A Q t H j g C J 1 f P g M a L T g + e 5 / j 5 t S e 6 P x l y C H S U o x 7 L r b D I 9 l o y g J n H a J q W e e D X I I R K N o k 7 B W O 1 h X 6 v B N K 7 W k 7 C E p A 4 i r H g e z D n Z N d a c F S H f f P P N 5 f 7 o D C d Y D P s y 8 b 7 b r U z J w s j W o y k Q g m I a q H N 8 8 x v E I s e k E F S 9 Z g m 6 w x 0 r 9 u G L y C X l U 1 O p g U Q 5 c 0 z E Z 0 t m z z e 3 R I R x S t E a 8 2 Y 5 7 z R 9 U l B T I A R l P Z Q l H M 5 C + J 3 v f K f c B 1 G L K d G 1 Z K N N 1 2 6 w N U w G 9 Z J a i U i Y I K K v S y L 5 3 v e + V 0 Q V 6 B y X C h I c k Y W w z j 3 3 3 H K Z T J c U 1 A I x u K V h d e S I p R m E J p 3 r s z h P V H O c r g j V B U u e O M L E I E T 1 k t d 2 X 5 9 j J N M n X b 4 F E j V N i E n t E + u c 1 D 1 9 V 7 r G c d q p G e p V t i A m 4 i E c 3 4 e E 6 / d E K o I S o S J q J v 9 b U l A L I P r 3 R J X A Q I + g 7 z J 6 5 o I w L S a B c N R n X o e D F 8 6 d N J K Q C D e c v U g X s + v h 0 J C C W g A x a O N M 7 6 g F Z L D X 9 Q z U M c y E Y b S f H 5 0 O z A 7 H F v H U Q 8 Q c 1 j z h x r 5 + E R H n Y 4 g k C y c F N Q V i E t V A j 6 g x i o h s 4 z D R 6 1 i R v p m n I h 5 1 W b 1 V W P v 1 z D 9 l y n d o S F N i n p g r I i B 7 R 5 j Q h f a j Y W 1 B g Y 9 7 l O C Y H C J S P d / U R Z g Y h O P 5 N V F j o f 1 Y s r h k h J o n h M F J C z F J x + p V u 8 P o E 5 3 a Y m K J t 4 m 5 r i 5 C T M n / n h T U P K i d v I C g u h Y X t p n P Y A 9 r v M a E L q t e B B L V a j h 9 y O j 0 v y c F N S E i Q 2 T J z I W 4 z r L 2 2 D j G 7 S b b Z S a 0 B R P E S d x c q t 3 C E P G + F r t 3 M e k m B T U h d T r m e t R D 4 2 o j x A k B R i H y O V a 9 i L D t / A V 1 v y D H z / P c 5 3 f z 1 J 2 H h h T U A m B R R 1 Q g J m u L g n v u u W d w 7 Q N Y 2 + 1 U s Q u C Y p P H 3 n 7 D W p a 6 1 j C 5 z w n V k k N D u n z z I C x p B o P B b u s u H 2 P c t l S 9 d t o I L y Z e J 0 W 9 J p 0 7 6 6 y z B v c c g K X e j k J 9 2 5 y S x S M j 1 D y I Y p 9 o Y C m 5 B l T 3 E x M R 1 O Y D M d U p X F / Y 8 l 7 D p i x E S 7 D x / U d M a j a v G T 8 p p k N P R q h 5 o L d O q u d H 3 e L S l s j R w e 0 j r e s p E 6 3 W J r l f d N M x T g C O Q 3 i M i r i f U N p r t 0 S o S c 7 B m x w 6 U l D z J F w 1 9 r W P 0 O 1 w 3 U z 6 R i u Q N E y k W S g E m B z + Z M o 3 D 0 Q T m 0 s S k 1 T P u W t j w B M W M R G Z V G + + Y g q z I z m y S E F N i L T M Y I / 5 J K J a u X L l X B s Q + 1 q K J + V b S E 1 T W + X z q b + S Q 0 M K a k I M b o P d H g 4 m T 0 U i S 8 4 t r R C l C C 4 2 a m l j V 6 I + k 7 9 t u u z x 5 P A k a 6 g J k d K J P j t 3 7 i z z P a K R 6 K S v z / Z g 7 v O R d k 3 y h o l R I y X s 0 7 K U N d S R Q Q p q Q q R 1 6 i b C C N G 4 L T J Z t d s W T B / 8 C 7 h 9 f j c E W + O x d s N s c n i S g p o Q g o K I E T 1 2 o o w 9 H U a d A n Q c G Y F m g x T U h D h f k z p K / a S N S P Q Q o Z g T 8 8 W / Q F R K U R 3 5 Z B 4 x A d I 6 k 6 5 s c X v a R T d E d E z M l 6 5 6 K z k y S U F N A A N C J A o T g R B 2 7 N h R 0 r 3 5 u H f J 7 J G C m g C d E D G 3 J E 2 z 7 s i S D C 1 H C 4 0 y o h 9 D A l G n J U c e K a g J i T Q P x B X 7 8 S 1 U U N L G r h M M J E c W K a g J c b Y L m F N i R k g D M e n y j P b z b U k W r m G a E 0 c u 6 f L 1 x J I M H 1 U M d p 0 R l l T Y i J / z 5 + T S f b d R H k Y K 6 c g n I 1 R P n M + p H v A m Y d V U o p T H M N + G V r s a p Z h m g x T U P A l z g u v n P E 3 o a m K 9 6 6 6 7 m g 0 b N g x u f U A k B g y I Y b 1 / y Z F H p n w T E m k d I c S S d 3 s / x K k 4 p Y F W 8 P b F x 5 + T u r N D R q g J s K M Q M R G N a B R n C L Q P H t s b f T Z h C W K Z R z I 7 p K B 6 E P v c q Z e i Y 9 z t 2 M b L S a m t 0 k X f S O O Y I c i M T r N D C m o M I h F L m w C i I 9 x m l C I R Q f z o R z 8 q V n q I A / Y 7 H w U x 5 t k x Z p O s o X o i G s W 6 J 7 W T 8 z y J L O a T 7 K F H e G F U a E M a t 9 x C p F u I x Z 4 c n m S E 6 g m L P A Q g S p l 3 U k s R k S 6 H e q c i 0 c y + e b 6 r i K 7 + z l I 3 u S / F N J t k h O q B 9 U 5 E x N l j k 9 d t Q i Z 1 i W P Y n u U c w P q s g i J Z L m m f X T J C 9 c B Z L j S u q p O k c 3 X P n U i 1 c e P G w a 0 D E a i G n U 5 I f p g a K a b Z J i N U D z h 4 o o x a i c 1 d d 4 M T W F 0 / j S M d v d k m I 9 Q I R B Q N q w w G N Z K l G q K V 9 M / 3 k B / O H 5 e P a 2 d d 1 D g c M 5 l d U l A j Y D o w I + o g L k q J S q x v 0 Y r 5 o I b i + v U R i w W J y e y S K V 9 P R B + G R M x J B e z 0 q I u I a t z 8 U l j q I l v u Z D R 7 5 H + 0 J 4 R g C U e b z Z s 3 z 3 W b 9 6 2 j w C l U i 8 U q 3 W Q 2 y A g 1 A Q a / + s m k r H R P l 3 l 9 c r N o l h 2 F v r + 6 3 4 9 Q 4 y Q D y Z F P R q g x x A m g R Z R I 1 a K h N S J T Q G z j c J z A s V N M s 0 U K a g R 7 9 u y Z i y a x 5 L 0 + g f S m T Z s G 1 w 7 Q 5 7 y 2 d Q S b p D M 9 O T J I Q Y 3 A S c 7 0 6 q l 1 d E K I K H W L 0 d q 1 a w f X D j C u H u I I 1 u S c 1 O y R g h o B g X D u u H o i l A l c t r k f r l + 7 X h q 3 a 1 H s 5 6 d s T T H N J i m o E d g i j A 1 O S C Z 0 Y y W u G k o b U u 3 q M R f G Y R G i 5 + V 2 Y b N L C m o E T A b O H W F F U y z U U U R W p 3 9 9 5 p Q Y E G l C z D Y p q B E 4 B 9 S y Z c u K G e F H R D K R K x U k o D 5 R q a b d O J v M H i m o E d h i m W h E J 9 F I l 4 S l H P b i U w P 1 s c m D r p o r m T 1 S U C N Q K + m O U D 9 J 9 1 z a 9 Q i c P 0 Z F H 0 Q 3 3 e p p R M w + K a g x 6 I Q Q k a R 7 o h V B T Z L q m c t i v U e k S 2 a b F N Q I Y h 9 z n e W s c p c W F I p M b o s 4 I l d 0 U 7 R x v w W G 3 M E 0 I 5 Y G 2 c s 3 A o L Q z S D t E 6 F i P w g f m Y j j c l Q d 5 f m 2 G E u W D h m h R m A i l g l h c p c h w Z g w L 3 X v v f e W + q p e + h 7 7 8 t X U W 4 s l S 4 M U 1 A i I h q h E K R E p O h 1 u u + 2 2 E q n q e S i n C a 1 b i 9 R N f U 2 L Z H Z I Q f W A o 2 f e S T 9 f r M q V 7 r U n c z X H x m 6 y U s R J b P V k N k h B j U E f X 5 w I g A H B m B C d z C v V E S q w e l f t t d g L B 2 1 P Z j 1 W 7 G N B 9 L t 3 7 1 7 0 1 0 1 G k 4 I a g 9 o p s H e E V E 5 0 Y o H H 9 T Z S R P 1 6 e / f u 7 X x 8 G q j r u I f m x g L v L 6 3 5 Q 0 u 6 f G M Q A Q z U W F Q o E r D M i c a c 1 J Y t W 5 r V q 1 e X x w L P J a h I C a c 9 o a u e C 7 P E e / O e 3 J f W / K E n B d U T q Z 4 f g 1 h / n 8 7 x E F k X x L Z r 1 6 5 m 1 a p V z Z l n n j m 4 d / p I S b 2 P P P n A 4 U G m f D 1 R L z E l f P + o k e o l G K J D e y t m h s S 6 d e u K m L Z u 3 T q 4 d / p I S V N M h w 8 Z o S a A E U B I o k L s V w 7 R K u a h u H u 6 K W L t k / S w r s O S 2 S Y F 1 Y P 6 N J / 7 9 + 8 v 8 0 s c v 5 j s V S M x K I g J s d t s 4 L G c 5 F 0 a p K B 6 I t r U I o l z 7 Q a M A c L S D N t e k W t 3 p F H 1 V j I 7 Z A 3 V k 5 j f k f Z B Z C K i + I H O 9 P X r 1 5 c a q / 6 e s u o 3 W R q k o H o i G k n l 7 M s n O p n v i U n e Y N u 2 b X P z Q 3 W U U k f l h O v S I A U 1 A e Z 5 Y k / y m A u q Y a c / 8 c Q T B 0 W t Q M o X b U v J 7 J K C m h B C E n 2 Y E 6 J W b I Y p U o l g I l Q Q z b F R P 9 V d D U l / f O Z H S q m f g p q Q M C b s D 2 E 3 J B 3 o U j o d F S I W o R E X E X U 1 x 4 p c a q y k P z 5 z n 6 f P V r p 9 O J O C W g D q I l a 5 f 7 Z 5 K W 6 e q O R + c 1 V R X 8 W 3 a 9 x W e + 3 b t 6 9 c T / o j p Z Y V H M 5 f S G m b L x A f n x Y j k 7 n m p p g V 9 Q 6 x U s B 6 j q p N b W o k / R H p D 8 f P L g U 1 R U S e W N I h N Y l W p f v u u 6 8 I i + h Y 6 + 0 m V s 9 R l z n l 6 I o V K w b 3 J q N o z w M e L q S g p o h U R F + d 2 s n q X e I S n b h 7 I p c o J S X 0 n O 3 b t z d r 1 q w Z / G Y y K 6 S g F g k 1 0 v L l y 0 v b k k s i s 3 2 z H j + R T E R i Z i S z R N P 8 H z Z c r U n / 7 P h 7 A A A A A E l F T k S u Q m C C < / I m a g e > < / T o u r > < / T o u r s > < / V i s u a l i z a t i o n > 
</file>

<file path=customXml/item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6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M 1 a y 2 7 b R h T 9 F Y J A l h p x X p x h I D G w G b u 1 I b u p 5 B R p d x N x I j O l y J S P O M 3 f d N l F F 0 W X X X T h D + o v 9 J I 0 p V C V 4 J E Q W Y I N C 7 R m O E d z e O 4 9 9 4 7 + / f u f w Y t P 8 9 j 6 q L M 8 S p O h j Z F j W z q Z p m G U z I Z 2 W b z r S f u F P z i F y 5 E q R m k S q O m t t m B S k j / / l I d D + 7 Y o P j z v 9 + / u 7 t A d R W k 2 6 x P H w f 0 3 V 6 M J j J w r e z E 4 e n x w L 0 r y Q i V T b f u D i 7 y Z u Z g 1 j 6 Z Z m q f v C h S q Q q G P U V 6 q O P q s C o C O Z j q l Y b / C D z O t n 4 f 2 C x X O o + R l l B d Z N C 2 G w b O A P j u l W Z i + V T D k B x W X 2 r q d D u 1 3 K s 6 r 5 b 7 R 6 V j n a V x W t 8 t X r q 2 4 G N o 9 S p D j u Y K 6 H r a t G L a r 5 1 I k P O Z U v 7 B v M O a k W R S w w V 0 w 3 P Y 8 z e a q K H R 4 E o a Z z n M / u P + r B j H o / + + t w c O Y 8 0 j H I U C o o C c z 6 1 M e P U + i e G g X W a l t q 7 / 7 G 3 5 w e j L o N 7 d 9 9 C 7 + S T b T S R E l a j m l v 4 K w 3 9 k 1 f 9 C 9 h o / Q r z c a X i / W 0 z J R y T P i X J Y q 2 Z E U L B H 1 P C J d I l p O X I Q p d 7 k k 7 h p O y D p O A I V V Y d g j J / 5 y D c P 9 3 8 i 7 / 6 r U W Z F a 4 2 i a m l P T Y a p + n q m L J H U 4 Y Y w 9 b B 1 2 J H I c j 2 M q u e n e B W k S q j C 1 Q m 0 t P + L e H m 1 / 7 X L d H f W v r 5 b b 8 o i G / D O I N 2 G a W 6 + T C F 6 W 8 / b x p B e R m q X w u I c 6 h r + w s s 7 S z m N f C 3 w l 9 K w P R U Q g l 1 H s O K L l D k I R Z 4 7 k n E F w M g t F w F c N C b i L r Q b O H h W w + X m e v D x b b v x j h D 1 F V L r W 5 S 9 l l T B O v F 3 j U o 9 C Y H I 9 7 r h y w Z A H e i N E c G q c L F 5 l 6 c c o m U a q k l e N 6 v 7 3 f U a p z R x d f 3 9 9 X B x V I S b N T X J 5 l T E N 8 l C h Q J R B V n 7 e T Z I Q T T 3 B M H N w m 4 g w A b 9 A p I S I u k 0 m K p R V o d i j E q t c t F h l J X Y G W x i E J 4 u d w W 3 5 t i w 6 v G x h 2 x i Y N E w k F Y S 0 F k E i w V w s O T U N l V 8 K M b Y a P H t k a L M O g 2 9 P j 0 y H O t S Z i g 3 I M d H h T T k t 5 3 X k x d 3 I u 0 V q d B G H 3 M i F A N U 1 L p 0 h K Q l z H G 6 c G m s c 9 7 8 d J t b e v D 4 u i k 9 L n a Q 5 R M e T C E q Y D t P m t E B 8 p E J 6 H r j 1 l h Y H g c / k c m 1 0 X F s 7 f a l C q 0 F l 1 Z g O I s X j r K V G Z b Q z R R Q R 4 R I s K w v Z K I c j q A Y 4 p x R M j L G p t C o M B 6 F k M j o u 5 V z p J E w / m 5 i U F d e / a D h I 6 T H M l y 5 f I s k g d X l i X Y G 2 V j Q P G A 7 C x 9 V P W 9 i J p 3 D 2 E x U X O 9 N B O M K O c F 1 P g m 9 o M w t l X v V j 7 C R q B A c h Y 3 J k X N x E O s s q 0 9 3 U w + e l n u 1 a D n O I X B 6 H 1 h x t z b e A 5 O J K w d b W W m u b Q J 3 k 0 m C r C + M a 1 x 4 J 8 x 9 Z e M W g v 7 m 4 M I 9 x w W 0 U 6 + X w r 9 7 U G F X 0 j a P 0 f V d T x q 6 A E c g 4 T F K g 6 k F R B H E s H A p N K N O E M 1 L Q C Q M E e 6 R o s x 1 f L t 6 l a f O M s / y D u v 8 T 0 L Y T v j o p w a 2 a d o W 0 R b F E w K Z J 4 r m 8 6 m g 3 M c 4 B 9 4 x d 6 A 2 C t s w 8 Q I 3 g I H w E w X f L n W 1 2 e D M V T 5 F w L s v 3 5 a 8 7 W m Z C E Y W N Z 5 B f W i 4 4 E t z j x M P G l U w N 4 C B c X F 7 + e F x c B H B s N F f Z d M d g 1 Y O m K / Z A B 4 s 2 A l w 7 n A o B / z A U R o v g I I Q E N 1 s 0 x p 9 C H G d J k e k q g 9 Q V / 8 t 0 5 8 I F I 5 d w A n V L G 7 S 4 h y j 0 W b n E x s a s k 4 Z r Z N b 4 / o / q T G B v p x m b Q 9 P Z + L i k c 1 U f a O 5 c / E N W E V X / j f E 2 z 3 O G 4 P y C E + j C m Y q n x X A Q Q q 4 u J s f F S N 3 D B e 2 c V 4 f X y + N s Y + v V o + C Q M W c C z k r b 7 I I R d h l 3 o F l m y k n T S T 4 H j 3 k A k U z O j 4 u S I M 2 y C I 7 M V 2 S y j f u C x r S Q A s 4 Q F j o R S D p M M L Z F k l n A O A g r w f j I Y l e b X U A s 1 3 q 2 c u S 6 B T n M Q U x i a L 3 Q h W D g F B Y z 7 l H z x n I n y 1 T 5 B Y 7 1 A N N B m B o f 8 E i v f 1 F 9 O 2 T l e 0 X + f x 2 b g 2 6 S J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Props1.xml><?xml version="1.0" encoding="utf-8"?>
<ds:datastoreItem xmlns:ds="http://schemas.openxmlformats.org/officeDocument/2006/customXml" ds:itemID="{1646773E-8FEA-4FF3-9EA0-F2AD93E6EB14}">
  <ds:schemaRefs/>
</ds:datastoreItem>
</file>

<file path=customXml/itemProps2.xml><?xml version="1.0" encoding="utf-8"?>
<ds:datastoreItem xmlns:ds="http://schemas.openxmlformats.org/officeDocument/2006/customXml" ds:itemID="{E21A608D-83EF-47FB-B101-1C8F258B2EF1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9CAAB293-D0BF-4160-B93A-23CB25E772B0}">
  <ds:schemaRefs>
    <ds:schemaRef ds:uri="http://www.w3.org/2001/XMLSchema"/>
    <ds:schemaRef ds:uri="http://microsoft.data.visualization.Client.Excel/1.0"/>
  </ds:schemaRefs>
</ds:datastoreItem>
</file>

<file path=customXml/itemProps4.xml><?xml version="1.0" encoding="utf-8"?>
<ds:datastoreItem xmlns:ds="http://schemas.openxmlformats.org/officeDocument/2006/customXml" ds:itemID="{D5AC3581-3781-491B-9A95-D187920E0108}">
  <ds:schemaRefs/>
</ds:datastoreItem>
</file>

<file path=customXml/itemProps5.xml><?xml version="1.0" encoding="utf-8"?>
<ds:datastoreItem xmlns:ds="http://schemas.openxmlformats.org/officeDocument/2006/customXml" ds:itemID="{61D5A497-8017-430F-AAF2-E72013EFC876}">
  <ds:schemaRefs/>
</ds:datastoreItem>
</file>

<file path=customXml/itemProps6.xml><?xml version="1.0" encoding="utf-8"?>
<ds:datastoreItem xmlns:ds="http://schemas.openxmlformats.org/officeDocument/2006/customXml" ds:itemID="{37FFFA17-CEC5-4351-A61A-C8352FAC9ED5}">
  <ds:schemaRefs>
    <ds:schemaRef ds:uri="http://www.w3.org/2001/XMLSchema"/>
    <ds:schemaRef ds:uri="http://microsoft.data.visualization.Client.Excel.LState/1.0"/>
  </ds:schemaRefs>
</ds:datastoreItem>
</file>

<file path=customXml/itemProps7.xml><?xml version="1.0" encoding="utf-8"?>
<ds:datastoreItem xmlns:ds="http://schemas.openxmlformats.org/officeDocument/2006/customXml" ds:itemID="{805194C3-5161-408A-8614-0FBE52E20878}">
  <ds:schemaRefs/>
</ds:datastoreItem>
</file>

<file path=customXml/itemProps8.xml><?xml version="1.0" encoding="utf-8"?>
<ds:datastoreItem xmlns:ds="http://schemas.openxmlformats.org/officeDocument/2006/customXml" ds:itemID="{963AED44-6513-4055-8531-D032D15D5A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diccionario_datos</vt:lpstr>
      <vt:lpstr>Evolución 2019-2022</vt:lpstr>
      <vt:lpstr>Tasa de mortalidad 2022</vt:lpstr>
      <vt:lpstr>Acumulado Peni+Pol</vt:lpstr>
      <vt:lpstr>Mort Arg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Ornela Calcagno</cp:lastModifiedBy>
  <cp:lastPrinted>2025-09-22T17:48:32Z</cp:lastPrinted>
  <dcterms:created xsi:type="dcterms:W3CDTF">2015-06-05T18:19:34Z</dcterms:created>
  <dcterms:modified xsi:type="dcterms:W3CDTF">2026-08-12T17:55:47Z</dcterms:modified>
</cp:coreProperties>
</file>